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tgf.sharepoint.com/sites/TSGMT4/MHUB/MECA internal-external collaborations/01. Measurement frameworks, Guidance, Tools, and KPIs/7. GC8 Guidance Document Revisions/2 Programmatic Gap Tables/Final/"/>
    </mc:Choice>
  </mc:AlternateContent>
  <xr:revisionPtr revIDLastSave="1245" documentId="8_{ACCF5888-01AB-4431-BBEF-4F81E99A4750}" xr6:coauthVersionLast="47" xr6:coauthVersionMax="47" xr10:uidLastSave="{DAF535A9-C3F1-4B4B-BF01-E8C8F3A3BA30}"/>
  <workbookProtection workbookAlgorithmName="SHA-512" workbookHashValue="v02odYPKa4agMfcKQAmtfonSvhpNUrvDlNCYiixKfoN4yB9LGzsHmOBqqbfqeFwneaoSNBY/8jICAaBT2sLgPA==" workbookSaltValue="0lqIatHGrEczK6cEZxiNmw==" workbookSpinCount="100000" lockStructure="1"/>
  <bookViews>
    <workbookView xWindow="28680" yWindow="120" windowWidth="29040" windowHeight="15720" tabRatio="725" firstSheet="2" activeTab="2" xr2:uid="{00000000-000D-0000-FFFF-FFFF00000000}"/>
  </bookViews>
  <sheets>
    <sheet name="StaticData" sheetId="3" state="hidden" r:id="rId1"/>
    <sheet name="Translations" sheetId="1" state="hidden" r:id="rId2"/>
    <sheet name="CoverSheet_Instructions" sheetId="2" r:id="rId3"/>
    <sheet name="Section_A_TB_Numerator_Tab_1" sheetId="4" r:id="rId4"/>
    <sheet name="Section_A_TB_Denominators_Tab_2" sheetId="5" r:id="rId5"/>
    <sheet name="Section_B_TB_Gaps" sheetId="6" r:id="rId6"/>
    <sheet name="Section_C_TB_CountryTargets&amp;Con" sheetId="7" r:id="rId7"/>
  </sheets>
  <definedNames>
    <definedName name="_xlnm._FilterDatabase" localSheetId="4" hidden="1">Section_A_TB_Denominators_Tab_2!$D$5:$D$10</definedName>
    <definedName name="_xlnm._FilterDatabase" localSheetId="3" hidden="1">Section_A_TB_Numerator_Tab_1!$D$6:$D$13</definedName>
    <definedName name="_xlnm._FilterDatabase" localSheetId="5" hidden="1">Section_B_TB_Gaps!$E$8:$E$14</definedName>
    <definedName name="_xlnm._FilterDatabase" localSheetId="6" hidden="1">'Section_C_TB_CountryTargets&amp;Con'!$E$7:$E$13</definedName>
    <definedName name="_xlnm._FilterDatabase" localSheetId="1" hidden="1">Translations!$E$2:$G$2</definedName>
    <definedName name="ApplicantType">StaticData!$B$5:$B$6</definedName>
    <definedName name="IndicatorPicklist">StaticData!$G$5:$G$6</definedName>
    <definedName name="Language">CoverSheet_Instructions!$B$14</definedName>
    <definedName name="LanguageList">StaticData!$K$5:$K$7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1" l="1"/>
  <c r="A26" i="2" s="1"/>
  <c r="D44" i="1"/>
  <c r="A48" i="2" s="1"/>
  <c r="D12" i="1"/>
  <c r="A50" i="2" s="1"/>
  <c r="D19" i="1"/>
  <c r="A23" i="2" s="1"/>
  <c r="AB6" i="4"/>
  <c r="AA6" i="4"/>
  <c r="Z6" i="4"/>
  <c r="X6" i="4"/>
  <c r="W6" i="4"/>
  <c r="V6" i="4"/>
  <c r="T6" i="4"/>
  <c r="S6" i="4"/>
  <c r="R6" i="4"/>
  <c r="P6" i="4"/>
  <c r="O6" i="4"/>
  <c r="N6" i="4"/>
  <c r="G6" i="3"/>
  <c r="G5" i="3"/>
  <c r="N25" i="7"/>
  <c r="N24" i="7"/>
  <c r="M25" i="7"/>
  <c r="M24" i="7"/>
  <c r="L25" i="7"/>
  <c r="L24" i="7"/>
  <c r="J25" i="7"/>
  <c r="J24" i="7"/>
  <c r="I25" i="7"/>
  <c r="I24" i="7"/>
  <c r="H25" i="7"/>
  <c r="H24" i="7"/>
  <c r="F25" i="7"/>
  <c r="F24" i="7"/>
  <c r="AF13" i="7"/>
  <c r="AD9" i="7"/>
  <c r="AD10" i="7"/>
  <c r="AD11" i="7"/>
  <c r="AD12" i="7"/>
  <c r="AD13" i="7"/>
  <c r="AC9" i="7"/>
  <c r="AC10" i="7"/>
  <c r="AC11" i="7"/>
  <c r="AC12" i="7"/>
  <c r="AC13" i="7"/>
  <c r="AB9" i="7"/>
  <c r="AB10" i="7"/>
  <c r="AB11" i="7"/>
  <c r="AB12" i="7"/>
  <c r="AB13" i="7"/>
  <c r="AD8" i="7"/>
  <c r="AC8" i="7"/>
  <c r="AB8" i="7"/>
  <c r="Z9" i="7"/>
  <c r="Z10" i="7"/>
  <c r="Z11" i="7"/>
  <c r="Z12" i="7"/>
  <c r="Z13" i="7"/>
  <c r="Y9" i="7"/>
  <c r="Y10" i="7"/>
  <c r="Y11" i="7"/>
  <c r="Y12" i="7"/>
  <c r="Y13" i="7"/>
  <c r="X9" i="7"/>
  <c r="X10" i="7"/>
  <c r="X11" i="7"/>
  <c r="X12" i="7"/>
  <c r="X13" i="7"/>
  <c r="Z8" i="7"/>
  <c r="Y8" i="7"/>
  <c r="X8" i="7"/>
  <c r="V9" i="7"/>
  <c r="V10" i="7"/>
  <c r="V11" i="7"/>
  <c r="V12" i="7"/>
  <c r="V13" i="7"/>
  <c r="U9" i="7"/>
  <c r="U10" i="7"/>
  <c r="U11" i="7"/>
  <c r="U12" i="7"/>
  <c r="U13" i="7"/>
  <c r="T9" i="7"/>
  <c r="T10" i="7"/>
  <c r="T11" i="7"/>
  <c r="T12" i="7"/>
  <c r="T13" i="7"/>
  <c r="V8" i="7"/>
  <c r="U8" i="7"/>
  <c r="T8" i="7"/>
  <c r="R9" i="7"/>
  <c r="R10" i="7"/>
  <c r="R11" i="7"/>
  <c r="R12" i="7"/>
  <c r="R13" i="7"/>
  <c r="Q9" i="7"/>
  <c r="Q10" i="7"/>
  <c r="Q11" i="7"/>
  <c r="Q12" i="7"/>
  <c r="Q13" i="7"/>
  <c r="P9" i="7"/>
  <c r="P10" i="7"/>
  <c r="P11" i="7"/>
  <c r="P12" i="7"/>
  <c r="P13" i="7"/>
  <c r="R8" i="7"/>
  <c r="Q8" i="7"/>
  <c r="P8" i="7"/>
  <c r="N13" i="7"/>
  <c r="N12" i="7"/>
  <c r="N11" i="7"/>
  <c r="M13" i="7"/>
  <c r="M12" i="7"/>
  <c r="M11" i="7"/>
  <c r="L13" i="7"/>
  <c r="L12" i="7"/>
  <c r="L11" i="7"/>
  <c r="J13" i="7"/>
  <c r="J12" i="7"/>
  <c r="J11" i="7"/>
  <c r="I13" i="7"/>
  <c r="I12" i="7"/>
  <c r="I11" i="7"/>
  <c r="H13" i="7"/>
  <c r="H12" i="7"/>
  <c r="H11" i="7"/>
  <c r="F13" i="7"/>
  <c r="F12" i="7"/>
  <c r="F11" i="7"/>
  <c r="M14" i="6"/>
  <c r="L14" i="6"/>
  <c r="K14" i="6"/>
  <c r="AB9" i="4"/>
  <c r="AB10" i="4"/>
  <c r="AB11" i="4"/>
  <c r="AB12" i="4"/>
  <c r="AB13" i="4"/>
  <c r="AA9" i="4"/>
  <c r="AA10" i="4"/>
  <c r="AA11" i="4"/>
  <c r="AA12" i="4"/>
  <c r="AA13" i="4"/>
  <c r="Z9" i="4"/>
  <c r="Z10" i="4"/>
  <c r="Z11" i="4"/>
  <c r="Z12" i="4"/>
  <c r="Z13" i="4"/>
  <c r="AB8" i="4"/>
  <c r="AA8" i="4"/>
  <c r="Z8" i="4"/>
  <c r="J9" i="7" l="1"/>
  <c r="J10" i="7"/>
  <c r="J8" i="7"/>
  <c r="I9" i="7"/>
  <c r="I10" i="7"/>
  <c r="I8" i="7"/>
  <c r="H9" i="7"/>
  <c r="H10" i="7"/>
  <c r="H8" i="7"/>
  <c r="F9" i="7"/>
  <c r="F10" i="7"/>
  <c r="F8" i="7"/>
  <c r="N10" i="7"/>
  <c r="M10" i="7"/>
  <c r="L10" i="7"/>
  <c r="N9" i="7"/>
  <c r="M9" i="7"/>
  <c r="L9" i="7"/>
  <c r="N8" i="7"/>
  <c r="M8" i="7"/>
  <c r="L8" i="7"/>
  <c r="I11" i="6"/>
  <c r="M11" i="6" s="1"/>
  <c r="I12" i="6"/>
  <c r="M12" i="6" s="1"/>
  <c r="I13" i="6"/>
  <c r="M13" i="6" s="1"/>
  <c r="H11" i="6"/>
  <c r="L11" i="6" s="1"/>
  <c r="H12" i="6"/>
  <c r="L12" i="6" s="1"/>
  <c r="H13" i="6"/>
  <c r="L13" i="6" s="1"/>
  <c r="H14" i="6"/>
  <c r="G11" i="6"/>
  <c r="K11" i="6" s="1"/>
  <c r="G12" i="6"/>
  <c r="K12" i="6" s="1"/>
  <c r="G13" i="6"/>
  <c r="K13" i="6" s="1"/>
  <c r="G14" i="6"/>
  <c r="I9" i="6"/>
  <c r="M9" i="6" s="1"/>
  <c r="Y12" i="6"/>
  <c r="AC12" i="6" s="1"/>
  <c r="X12" i="6"/>
  <c r="AB12" i="6" s="1"/>
  <c r="W12" i="6"/>
  <c r="AA12" i="6" s="1"/>
  <c r="Q12" i="6"/>
  <c r="U12" i="6" s="1"/>
  <c r="P12" i="6"/>
  <c r="T12" i="6" s="1"/>
  <c r="O12" i="6"/>
  <c r="S12" i="6" s="1"/>
  <c r="Y11" i="6"/>
  <c r="AC11" i="6" s="1"/>
  <c r="X11" i="6"/>
  <c r="AB11" i="6" s="1"/>
  <c r="W11" i="6"/>
  <c r="AA11" i="6" s="1"/>
  <c r="Q11" i="6"/>
  <c r="U11" i="6" s="1"/>
  <c r="P11" i="6"/>
  <c r="T11" i="6" s="1"/>
  <c r="O11" i="6"/>
  <c r="S11" i="6" s="1"/>
  <c r="Y10" i="6"/>
  <c r="AC10" i="6" s="1"/>
  <c r="X10" i="6"/>
  <c r="AB10" i="6" s="1"/>
  <c r="W10" i="6"/>
  <c r="AA10" i="6" s="1"/>
  <c r="Q10" i="6"/>
  <c r="U10" i="6" s="1"/>
  <c r="P10" i="6"/>
  <c r="T10" i="6" s="1"/>
  <c r="O10" i="6"/>
  <c r="S10" i="6" s="1"/>
  <c r="Y9" i="6"/>
  <c r="AC9" i="6" s="1"/>
  <c r="X9" i="6"/>
  <c r="AB9" i="6" s="1"/>
  <c r="W9" i="6"/>
  <c r="AA9" i="6" s="1"/>
  <c r="Q9" i="6"/>
  <c r="U9" i="6" s="1"/>
  <c r="P9" i="6"/>
  <c r="T9" i="6" s="1"/>
  <c r="O9" i="6"/>
  <c r="S9" i="6" s="1"/>
  <c r="F7" i="7"/>
  <c r="F23" i="7" s="1"/>
  <c r="AD7" i="7"/>
  <c r="AC7" i="7"/>
  <c r="AB7" i="7"/>
  <c r="Z7" i="7"/>
  <c r="Y7" i="7"/>
  <c r="X7" i="7"/>
  <c r="V7" i="7"/>
  <c r="U7" i="7"/>
  <c r="T7" i="7"/>
  <c r="R7" i="7"/>
  <c r="Q7" i="7"/>
  <c r="P7" i="7"/>
  <c r="N7" i="7"/>
  <c r="M7" i="7"/>
  <c r="L7" i="7"/>
  <c r="J7" i="7"/>
  <c r="I7" i="7"/>
  <c r="H7" i="7"/>
  <c r="H23" i="7" s="1"/>
  <c r="L23" i="7" s="1"/>
  <c r="AC8" i="6"/>
  <c r="AB8" i="6"/>
  <c r="AA8" i="6"/>
  <c r="Y8" i="6"/>
  <c r="X8" i="6"/>
  <c r="W8" i="6"/>
  <c r="U8" i="6"/>
  <c r="T8" i="6"/>
  <c r="S8" i="6"/>
  <c r="Q8" i="6"/>
  <c r="P8" i="6"/>
  <c r="O8" i="6"/>
  <c r="M8" i="6"/>
  <c r="L8" i="6"/>
  <c r="K8" i="6"/>
  <c r="I8" i="6"/>
  <c r="H8" i="6"/>
  <c r="G8" i="6"/>
  <c r="M5" i="5"/>
  <c r="L5" i="5"/>
  <c r="K5" i="5"/>
  <c r="H5" i="5"/>
  <c r="I10" i="6"/>
  <c r="M10" i="6" s="1"/>
  <c r="I14" i="6"/>
  <c r="H10" i="6"/>
  <c r="L10" i="6" s="1"/>
  <c r="G10" i="6"/>
  <c r="K10" i="6" s="1"/>
  <c r="H9" i="6"/>
  <c r="L9" i="6" s="1"/>
  <c r="G9" i="6"/>
  <c r="K9" i="6" s="1"/>
  <c r="D4" i="1"/>
  <c r="A2" i="2" s="1"/>
  <c r="D5" i="1"/>
  <c r="A4" i="2" s="1"/>
  <c r="D6" i="1"/>
  <c r="A5" i="2" s="1"/>
  <c r="D7" i="1"/>
  <c r="A8" i="2" s="1"/>
  <c r="D8" i="1"/>
  <c r="A9" i="2" s="1"/>
  <c r="D9" i="1"/>
  <c r="A10" i="2" s="1"/>
  <c r="D10" i="1"/>
  <c r="A12" i="2" s="1"/>
  <c r="D11" i="1"/>
  <c r="D13" i="1"/>
  <c r="A18" i="2" s="1"/>
  <c r="D14" i="1"/>
  <c r="A19" i="2" s="1"/>
  <c r="D15" i="1"/>
  <c r="A20" i="2" s="1"/>
  <c r="D16" i="1"/>
  <c r="D17" i="1"/>
  <c r="A21" i="2" s="1"/>
  <c r="D18" i="1"/>
  <c r="A22" i="2" s="1"/>
  <c r="D20" i="1"/>
  <c r="A24" i="2" s="1"/>
  <c r="D21" i="1"/>
  <c r="D23" i="1"/>
  <c r="A27" i="2" s="1"/>
  <c r="D24" i="1"/>
  <c r="A28" i="2" s="1"/>
  <c r="D25" i="1"/>
  <c r="A29" i="2" s="1"/>
  <c r="D26" i="1"/>
  <c r="A30" i="2" s="1"/>
  <c r="D27" i="1"/>
  <c r="A31" i="2" s="1"/>
  <c r="D28" i="1"/>
  <c r="A32" i="2" s="1"/>
  <c r="D29" i="1"/>
  <c r="A33" i="2" s="1"/>
  <c r="D30" i="1"/>
  <c r="A34" i="2" s="1"/>
  <c r="D31" i="1"/>
  <c r="A35" i="2" s="1"/>
  <c r="D32" i="1"/>
  <c r="A36" i="2" s="1"/>
  <c r="D33" i="1"/>
  <c r="A37" i="2" s="1"/>
  <c r="D34" i="1"/>
  <c r="A38" i="2" s="1"/>
  <c r="D35" i="1"/>
  <c r="A39" i="2" s="1"/>
  <c r="D36" i="1"/>
  <c r="A40" i="2" s="1"/>
  <c r="D37" i="1"/>
  <c r="A41" i="2" s="1"/>
  <c r="D38" i="1"/>
  <c r="A42" i="2" s="1"/>
  <c r="D39" i="1"/>
  <c r="A43" i="2" s="1"/>
  <c r="D40" i="1"/>
  <c r="A44" i="2" s="1"/>
  <c r="D41" i="1"/>
  <c r="A45" i="2" s="1"/>
  <c r="D42" i="1"/>
  <c r="A46" i="2" s="1"/>
  <c r="D43" i="1"/>
  <c r="A47" i="2" s="1"/>
  <c r="D45" i="1"/>
  <c r="A14" i="2" s="1"/>
  <c r="D46" i="1"/>
  <c r="A1" i="4" s="1"/>
  <c r="D47" i="1"/>
  <c r="A2" i="5" s="1"/>
  <c r="D48" i="1"/>
  <c r="B2" i="4" s="1"/>
  <c r="D49" i="1"/>
  <c r="A3" i="4" s="1"/>
  <c r="D50" i="1"/>
  <c r="A23" i="7" s="1"/>
  <c r="D51" i="1"/>
  <c r="B23" i="7" s="1"/>
  <c r="D52" i="1"/>
  <c r="C6" i="4" s="1"/>
  <c r="D53" i="1"/>
  <c r="D6" i="4" s="1"/>
  <c r="D54" i="1"/>
  <c r="C23" i="7" s="1"/>
  <c r="D55" i="1"/>
  <c r="F6" i="4" s="1"/>
  <c r="D56" i="1"/>
  <c r="F22" i="7" s="1"/>
  <c r="D57" i="1"/>
  <c r="J5" i="4" s="1"/>
  <c r="D58" i="1"/>
  <c r="N5" i="4" s="1"/>
  <c r="D59" i="1"/>
  <c r="R5" i="4" s="1"/>
  <c r="D60" i="1"/>
  <c r="V5" i="4" s="1"/>
  <c r="D61" i="1"/>
  <c r="Z5" i="4" s="1"/>
  <c r="D62" i="1"/>
  <c r="O4" i="5" s="1"/>
  <c r="D63" i="1"/>
  <c r="AF5" i="4" s="1"/>
  <c r="D64" i="1"/>
  <c r="N3" i="4" s="1"/>
  <c r="D65" i="1"/>
  <c r="B24" i="7" s="1"/>
  <c r="D66" i="1"/>
  <c r="B25" i="7" s="1"/>
  <c r="D67" i="1"/>
  <c r="B10" i="4" s="1"/>
  <c r="D68" i="1"/>
  <c r="C10" i="5" s="1"/>
  <c r="D69" i="1"/>
  <c r="B12" i="4" s="1"/>
  <c r="D70" i="1"/>
  <c r="B13" i="7" s="1"/>
  <c r="D71" i="1"/>
  <c r="C11" i="4" s="1"/>
  <c r="D72" i="1"/>
  <c r="C12" i="4" s="1"/>
  <c r="D73" i="1"/>
  <c r="D9" i="6" s="1"/>
  <c r="D74" i="1"/>
  <c r="F9" i="4" s="1"/>
  <c r="D75" i="1"/>
  <c r="F10" i="4" s="1"/>
  <c r="D76" i="1"/>
  <c r="D12" i="6" s="1"/>
  <c r="D77" i="1"/>
  <c r="F12" i="4" s="1"/>
  <c r="D78" i="1"/>
  <c r="F13" i="4" s="1"/>
  <c r="D79" i="1"/>
  <c r="AF8" i="4" s="1"/>
  <c r="D80" i="1"/>
  <c r="AF9" i="4" s="1"/>
  <c r="D81" i="1"/>
  <c r="AF10" i="4" s="1"/>
  <c r="D82" i="1"/>
  <c r="AF11" i="4" s="1"/>
  <c r="D83" i="1"/>
  <c r="AF12" i="4" s="1"/>
  <c r="D84" i="1"/>
  <c r="AF13" i="4" s="1"/>
  <c r="D85" i="1"/>
  <c r="A1" i="5" s="1"/>
  <c r="D86" i="1"/>
  <c r="B2" i="5" s="1"/>
  <c r="D87" i="1"/>
  <c r="A2" i="7" s="1"/>
  <c r="D88" i="1"/>
  <c r="D5" i="5" s="1"/>
  <c r="D89" i="1"/>
  <c r="F5" i="5" s="1"/>
  <c r="D90" i="1"/>
  <c r="K4" i="5" s="1"/>
  <c r="D91" i="1"/>
  <c r="Q4" i="5" s="1"/>
  <c r="D92" i="1"/>
  <c r="Q7" i="5" s="1"/>
  <c r="D93" i="1"/>
  <c r="Q8" i="5" s="1"/>
  <c r="D94" i="1"/>
  <c r="Q9" i="5" s="1"/>
  <c r="D95" i="1"/>
  <c r="Q10" i="5" s="1"/>
  <c r="D96" i="1"/>
  <c r="F7" i="5" s="1"/>
  <c r="D97" i="1"/>
  <c r="F8" i="5" s="1"/>
  <c r="D98" i="1"/>
  <c r="F9" i="5" s="1"/>
  <c r="D99" i="1"/>
  <c r="F10" i="5" s="1"/>
  <c r="D100" i="1"/>
  <c r="A1" i="6" s="1"/>
  <c r="D101" i="1"/>
  <c r="A3" i="6" s="1"/>
  <c r="D102" i="1"/>
  <c r="G5" i="6" s="1"/>
  <c r="D103" i="1"/>
  <c r="W6" i="6" s="1"/>
  <c r="D104" i="1"/>
  <c r="AA6" i="6" s="1"/>
  <c r="D105" i="1"/>
  <c r="O5" i="6" s="1"/>
  <c r="D106" i="1"/>
  <c r="W5" i="6" s="1"/>
  <c r="D107" i="1"/>
  <c r="D7" i="7" s="1"/>
  <c r="D108" i="1"/>
  <c r="E7" i="7" s="1"/>
  <c r="D109" i="1"/>
  <c r="D110" i="1"/>
  <c r="L6" i="7" s="1"/>
  <c r="D111" i="1"/>
  <c r="P6" i="7" s="1"/>
  <c r="D112" i="1"/>
  <c r="T6" i="7" s="1"/>
  <c r="D113" i="1"/>
  <c r="X6" i="7" s="1"/>
  <c r="D114" i="1"/>
  <c r="AB6" i="7" s="1"/>
  <c r="D115" i="1"/>
  <c r="AF6" i="7" s="1"/>
  <c r="D116" i="1"/>
  <c r="L4" i="7" s="1"/>
  <c r="D117" i="1"/>
  <c r="T4" i="7" s="1"/>
  <c r="D118" i="1"/>
  <c r="AF7" i="7" s="1"/>
  <c r="D119" i="1"/>
  <c r="D8" i="7" s="1"/>
  <c r="D120" i="1"/>
  <c r="D9" i="7" s="1"/>
  <c r="D121" i="1"/>
  <c r="D10" i="7" s="1"/>
  <c r="D122" i="1"/>
  <c r="D11" i="7" s="1"/>
  <c r="D123" i="1"/>
  <c r="D12" i="7" s="1"/>
  <c r="D124" i="1"/>
  <c r="D13" i="7" s="1"/>
  <c r="D125" i="1"/>
  <c r="A1" i="7" s="1"/>
  <c r="D126" i="1"/>
  <c r="A19" i="7" s="1"/>
  <c r="D127" i="1"/>
  <c r="A20" i="7" s="1"/>
  <c r="D128" i="1"/>
  <c r="D23" i="7" s="1"/>
  <c r="D129" i="1"/>
  <c r="E23" i="7" s="1"/>
  <c r="D130" i="1"/>
  <c r="L21" i="7" s="1"/>
  <c r="D131" i="1"/>
  <c r="D24" i="7" s="1"/>
  <c r="D132" i="1"/>
  <c r="D25" i="7" s="1"/>
  <c r="D133" i="1"/>
  <c r="D134" i="1"/>
  <c r="D135" i="1"/>
  <c r="B8" i="2" s="1"/>
  <c r="D136" i="1"/>
  <c r="D137" i="1"/>
  <c r="B9" i="2" s="1"/>
  <c r="D138" i="1"/>
  <c r="D139" i="1"/>
  <c r="D140" i="1"/>
  <c r="D141" i="1"/>
  <c r="D142" i="1"/>
  <c r="B52" i="2" s="1"/>
  <c r="D143" i="1"/>
  <c r="D52" i="2" s="1"/>
  <c r="D144" i="1"/>
  <c r="E52" i="2" s="1"/>
  <c r="D145" i="1"/>
  <c r="B53" i="2" s="1"/>
  <c r="D146" i="1"/>
  <c r="D53" i="2" s="1"/>
  <c r="D147" i="1"/>
  <c r="D54" i="2" s="1"/>
  <c r="D148" i="1"/>
  <c r="E53" i="2" s="1"/>
  <c r="D149" i="1"/>
  <c r="E54" i="2" s="1"/>
  <c r="D150" i="1"/>
  <c r="C54" i="2" s="1"/>
  <c r="D151" i="1"/>
  <c r="B57" i="2" s="1"/>
  <c r="D152" i="1"/>
  <c r="D57" i="2" s="1"/>
  <c r="D153" i="1"/>
  <c r="E57" i="2" s="1"/>
  <c r="D154" i="1"/>
  <c r="D155" i="1"/>
  <c r="D156" i="1"/>
  <c r="D157" i="1"/>
  <c r="D58" i="2" s="1"/>
  <c r="D158" i="1"/>
  <c r="D59" i="2" s="1"/>
  <c r="D159" i="1"/>
  <c r="D60" i="2" s="1"/>
  <c r="D160" i="1"/>
  <c r="E58" i="2" s="1"/>
  <c r="D161" i="1"/>
  <c r="B63" i="2" s="1"/>
  <c r="D162" i="1"/>
  <c r="B67" i="2" s="1"/>
  <c r="D163" i="1"/>
  <c r="D63" i="2" s="1"/>
  <c r="D164" i="1"/>
  <c r="D64" i="2" s="1"/>
  <c r="D165" i="1"/>
  <c r="D65" i="2" s="1"/>
  <c r="D166" i="1"/>
  <c r="D66" i="2" s="1"/>
  <c r="D167" i="1"/>
  <c r="D67" i="2" s="1"/>
  <c r="D168" i="1"/>
  <c r="E63" i="2" s="1"/>
  <c r="D169" i="1"/>
  <c r="E64" i="2" s="1"/>
  <c r="D170" i="1"/>
  <c r="E67" i="2" s="1"/>
  <c r="D171" i="1"/>
  <c r="A69" i="2" s="1"/>
  <c r="D172" i="1"/>
  <c r="D69" i="2" s="1"/>
  <c r="D173" i="1"/>
  <c r="E69" i="2" s="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3" i="1"/>
  <c r="D1" i="2" s="1"/>
  <c r="AM13" i="4"/>
  <c r="AJ13" i="4"/>
  <c r="AI13" i="4"/>
  <c r="AH13" i="4"/>
  <c r="AK13" i="4" s="1"/>
  <c r="AM12" i="4"/>
  <c r="AJ12" i="4"/>
  <c r="AI12" i="4"/>
  <c r="AH12" i="4"/>
  <c r="AM11" i="4"/>
  <c r="AJ11" i="4"/>
  <c r="AI11" i="4"/>
  <c r="AH11" i="4"/>
  <c r="AK11" i="4" s="1"/>
  <c r="AF11" i="7" s="1"/>
  <c r="AM10" i="4"/>
  <c r="AJ10" i="4"/>
  <c r="AI10" i="4"/>
  <c r="AH10" i="4"/>
  <c r="AM9" i="4"/>
  <c r="AJ9" i="4"/>
  <c r="AI9" i="4"/>
  <c r="AH9" i="4"/>
  <c r="AM8" i="4"/>
  <c r="AJ8" i="4"/>
  <c r="AI8" i="4"/>
  <c r="AH8" i="4"/>
  <c r="AJ6" i="4"/>
  <c r="AI6" i="4"/>
  <c r="AH6" i="4"/>
  <c r="A25" i="2" l="1"/>
  <c r="A16" i="2"/>
  <c r="C59" i="2"/>
  <c r="C65" i="2"/>
  <c r="C58" i="2"/>
  <c r="C64" i="2"/>
  <c r="C60" i="2"/>
  <c r="C66" i="2"/>
  <c r="E62" i="2"/>
  <c r="E56" i="2"/>
  <c r="E51" i="2"/>
  <c r="A51" i="2"/>
  <c r="A56" i="2"/>
  <c r="A62" i="2"/>
  <c r="C62" i="2"/>
  <c r="C51" i="2"/>
  <c r="C56" i="2"/>
  <c r="D62" i="2"/>
  <c r="D56" i="2"/>
  <c r="D51" i="2"/>
  <c r="D13" i="4"/>
  <c r="D12" i="4"/>
  <c r="D11" i="4"/>
  <c r="D10" i="4"/>
  <c r="D9" i="4"/>
  <c r="D8" i="4"/>
  <c r="B10" i="2"/>
  <c r="A2" i="4"/>
  <c r="AK12" i="4"/>
  <c r="AF12" i="7"/>
  <c r="C10" i="4"/>
  <c r="AK10" i="4"/>
  <c r="AF10" i="7"/>
  <c r="C9" i="4"/>
  <c r="D10" i="6"/>
  <c r="B7" i="7"/>
  <c r="C8" i="6"/>
  <c r="C7" i="7"/>
  <c r="K6" i="6"/>
  <c r="C8" i="5"/>
  <c r="B13" i="6"/>
  <c r="B5" i="5"/>
  <c r="B12" i="6"/>
  <c r="B8" i="4"/>
  <c r="D14" i="6"/>
  <c r="C8" i="4"/>
  <c r="D13" i="6"/>
  <c r="D11" i="6"/>
  <c r="B11" i="4"/>
  <c r="S6" i="6"/>
  <c r="B12" i="7"/>
  <c r="D8" i="6"/>
  <c r="B8" i="7"/>
  <c r="B11" i="7"/>
  <c r="C7" i="5"/>
  <c r="B10" i="7"/>
  <c r="H4" i="5"/>
  <c r="H5" i="4"/>
  <c r="B9" i="6"/>
  <c r="B9" i="7"/>
  <c r="C9" i="5"/>
  <c r="B14" i="6"/>
  <c r="H22" i="7"/>
  <c r="H6" i="7"/>
  <c r="A6" i="4"/>
  <c r="AD5" i="4"/>
  <c r="B6" i="4"/>
  <c r="E8" i="6"/>
  <c r="C13" i="4"/>
  <c r="F8" i="4"/>
  <c r="A2" i="6"/>
  <c r="G6" i="6"/>
  <c r="B11" i="6"/>
  <c r="E6" i="4"/>
  <c r="B13" i="4"/>
  <c r="A3" i="5"/>
  <c r="O6" i="6"/>
  <c r="B10" i="6"/>
  <c r="A5" i="5"/>
  <c r="F6" i="7"/>
  <c r="F11" i="4"/>
  <c r="A8" i="6"/>
  <c r="C5" i="5"/>
  <c r="A7" i="7"/>
  <c r="B9" i="4"/>
  <c r="B8" i="6"/>
  <c r="AK8" i="4"/>
  <c r="AF8" i="7" s="1"/>
  <c r="AK9" i="4"/>
  <c r="AF9" i="7" s="1"/>
  <c r="I23" i="7"/>
  <c r="M23" i="7" s="1"/>
  <c r="J23" i="7"/>
  <c r="N23" i="7" s="1"/>
  <c r="I5" i="3" l="1"/>
  <c r="E11" i="7"/>
  <c r="E12" i="6"/>
  <c r="D10" i="5"/>
  <c r="E12" i="7"/>
  <c r="E13" i="6"/>
  <c r="E13" i="7"/>
  <c r="E14" i="6"/>
  <c r="E8" i="7"/>
  <c r="E24" i="7" s="1"/>
  <c r="E9" i="6"/>
  <c r="D7" i="5"/>
  <c r="E10" i="6"/>
  <c r="D8" i="5"/>
  <c r="E9" i="7"/>
  <c r="E25" i="7" s="1"/>
  <c r="E11" i="6"/>
  <c r="E10" i="7"/>
  <c r="D9" i="5"/>
</calcChain>
</file>

<file path=xl/sharedStrings.xml><?xml version="1.0" encoding="utf-8"?>
<sst xmlns="http://schemas.openxmlformats.org/spreadsheetml/2006/main" count="1332" uniqueCount="1057">
  <si>
    <t>Sheet Name</t>
  </si>
  <si>
    <t>SL No</t>
  </si>
  <si>
    <t>Name to Display</t>
  </si>
  <si>
    <t>English</t>
  </si>
  <si>
    <t>French</t>
  </si>
  <si>
    <t>Spanish</t>
  </si>
  <si>
    <t>Programmatic Gap Tables</t>
  </si>
  <si>
    <t xml:space="preserve">To complete this cover sheet, select from the drop-down lists for Applicant and Applicant type. </t>
  </si>
  <si>
    <t>Applicant</t>
  </si>
  <si>
    <t>Component</t>
  </si>
  <si>
    <t>TB</t>
  </si>
  <si>
    <t>Applicant type</t>
  </si>
  <si>
    <t>Language</t>
  </si>
  <si>
    <t>Data Entry Tab 2 (denominators and estimates)</t>
  </si>
  <si>
    <t>Section B. TB gaps summary</t>
  </si>
  <si>
    <t>Section C. Summary of covered TB targets and contributions by all sources</t>
  </si>
  <si>
    <t>ApplicantType</t>
  </si>
  <si>
    <t>CCM</t>
  </si>
  <si>
    <t>Non-CCM</t>
  </si>
  <si>
    <t>Date published:</t>
  </si>
  <si>
    <t>The TB Programmatic Gap Table estimates the gaps for selected indicators of four priority modules in the Modular Framework: TB Prevention, Differentiated TB Testing Services, Treatment, Care and Support, and TB/HIV.</t>
  </si>
  <si>
    <t>While selected indicators for TB Prevention and Differentiated TB Testing Services are provided in the tables for key and vulnerable populations, Applicants are requested to select at least two priority key populations in the funding request, unless otherwise indicated by the Country Team. In addition, for countries that have adolescent girls and young women as a priority population, the TB Prevention tables should also be completed for this population group.</t>
  </si>
  <si>
    <t xml:space="preserve">Purpose: To select priority modules and indicators and input data for the numerator of selected indicators. All cells for data entry are highlighted in yellow. </t>
  </si>
  <si>
    <t>Specify the baseline year in cell H8 and years for the implementation period in cells J8, K8 and L8. These years will automatically apply to all tabs based on your input.</t>
  </si>
  <si>
    <t>Requirements for indicator selection are specified for each priority module in Data Entry Tab 1 (Column D). First, select "Yes" for the priority modules related to Global Fund investments in the funding request. Selected modules and indicators will automatically appear in Data Entry Tab 2. The automated calculations of gaps and contributions will be shown in the TB gap summary tab (tab entitled Section_B_TB_Gaps) and the TB summary contributions tab (tab entitled Section_C_TB_CountryTargets&amp;Con), respectively.</t>
  </si>
  <si>
    <t>Second, select "Yes" for the indicators related to Global Fund investments in the funding request.</t>
  </si>
  <si>
    <t>Complete the comment box. Provide explanatory comments for baseline and target assumptions, including the rationale for the target splits and the source of assumptions when a costed NSP is not available.</t>
  </si>
  <si>
    <t>Once the data entry for selected priority modules and indicators is complete, proceed to Data Entry Tab 2.</t>
  </si>
  <si>
    <t>Data Entry Tab 1 (numerators)</t>
  </si>
  <si>
    <t>Selected indicators in Data Entry Tab 1 will automatically be selected for completion in Data Entry Tab 2 (Column C).</t>
  </si>
  <si>
    <t>Input country estimates or denominators for baselines and targets of selected indicators. Additional specific guidance is provided in the same tab.</t>
  </si>
  <si>
    <t>Complete the comment box by providing key assumptions for country estimates and specify the relevant data sources.</t>
  </si>
  <si>
    <t>English: Choose the language (line B14)</t>
  </si>
  <si>
    <t xml:space="preserve">The TB Programmatic Gap Table is composed of three sections: Section A for data entry; Section B for the TB gap summary; and Section C for the summary of covered TB targets and contributions. </t>
  </si>
  <si>
    <t>Purpose: To input the data corresponding to estimates and/or denominators of selected indicators. All the cells for data entry are highlighted in yellow.</t>
  </si>
  <si>
    <t>Purpose: To present the automated calculation of gaps for the selected indicators. The programmatic gap is estimated using data provided by Applicants in Data Entry Tabs 1 and 2.</t>
  </si>
  <si>
    <t>Data Entry: Elementary Indicators (Numerators)</t>
  </si>
  <si>
    <t>Highlighted</t>
  </si>
  <si>
    <t>* For the selection of the priority modules to complete, please refer to the instructions on the first tab. Priority modules and/or indicators that are not selected do not require completion by the Applicant.</t>
  </si>
  <si>
    <t>Share of country targets by sources</t>
  </si>
  <si>
    <t>Baseline</t>
  </si>
  <si>
    <t>Country (National Strategic Plan) targets</t>
  </si>
  <si>
    <t>Domestic resources</t>
  </si>
  <si>
    <t>Global Fund allocation</t>
  </si>
  <si>
    <t>Not covered by any source</t>
  </si>
  <si>
    <t>Additional guidance on the assumptions for the split of targets by sources</t>
  </si>
  <si>
    <t>Total covered target</t>
  </si>
  <si>
    <t>GF allocation contribution</t>
  </si>
  <si>
    <t>No.</t>
  </si>
  <si>
    <t>Requirement</t>
  </si>
  <si>
    <t>Selected (Y/N)*</t>
  </si>
  <si>
    <t>Numerators (elementary indicators)</t>
  </si>
  <si>
    <t>Full cycle</t>
  </si>
  <si>
    <t>TB diagnosis, treatment and care - TB screening and diagnosis</t>
  </si>
  <si>
    <t>All HI/Core</t>
  </si>
  <si>
    <t>TBDT-1</t>
  </si>
  <si>
    <t>Number of people diagnosed with a new episode of TB (all forms) and notified to the national health authority during the reporting period</t>
  </si>
  <si>
    <t>DR-TB diagnosis, treatment and care</t>
  </si>
  <si>
    <t>DRTB-2</t>
  </si>
  <si>
    <t>Number of people with laboratory-confirmed RR-TB notified during the reporting period</t>
  </si>
  <si>
    <t>TB/DR-TB prevention - Preventive treatment (eligible contacts)</t>
  </si>
  <si>
    <t>TBP-1</t>
  </si>
  <si>
    <t>Number of eligible contacts of people with a new episode of bacteriologically confirmed pulmonary TB started on TB preventive treatment during the reporting period</t>
  </si>
  <si>
    <t xml:space="preserve">Assumptions for the split of contributions by sources should include all interventions needed to screen contacts of bacteriologically confirmed TB patients and to initiate and complete TB preventive treatment. This should include interventions in different settings and approaches, including at institutions and in the community. </t>
  </si>
  <si>
    <t>TB/HIV</t>
  </si>
  <si>
    <t>TB/HIV-4.1a</t>
  </si>
  <si>
    <t>Number of people newly enrolled on antiretroviral therapy during the reporting period who also started TB preventive treatment during the reporting period</t>
  </si>
  <si>
    <t>Collaboration with other providers and sectors - Private provider engagement in TB/DR-TB care</t>
  </si>
  <si>
    <t>Optional</t>
  </si>
  <si>
    <t>TBDT-3a</t>
  </si>
  <si>
    <t>Number of people with a new episode of TB (all forms) who were notified and/or referred by non-NTP providers from private/nongovernmental facilities</t>
  </si>
  <si>
    <t>Assumptions for the split of contributions by sources can include all interventions needed to find TB cases, screening, diagnosis, notification and treatment, and not limited to health products, equipment and service delivery costs in nongovernmental facilities. Assumptions should explain which interventions are considered in alignment with the NSP or national guidelines for nongovernmental facilities.</t>
  </si>
  <si>
    <t>Collaboration with other providers and sectors - Community-based TB/DR-TB care</t>
  </si>
  <si>
    <t>TBDT-3c</t>
  </si>
  <si>
    <t>Number of people with new episodes of TB (all forms) that were referred by a community health worker or community volunteer to a health facility for diagnosis and notified to the basic management units(s)/treatment and reporting units during the reporting period</t>
  </si>
  <si>
    <t>Assumptions for the split of contributions by sources can include all interventions needed to find TB cases, screening, diagnosis, notification and treatment, and not limited to health products, equipment and service delivery costs in the community. Assumptions should explain which interventions are considered in alignment with the NSP or national guidelines for the community sector.</t>
  </si>
  <si>
    <t>CoverSheet_Instructions</t>
  </si>
  <si>
    <t>Section_A_TB_Numerator_Tab_1</t>
  </si>
  <si>
    <t>Data Entry: Estimated need and denominators</t>
  </si>
  <si>
    <t>*Prepopulated from Data Entry Tab 1. If the indicator is not selected, data entry is not required.</t>
  </si>
  <si>
    <t>Estimates for the implementation period</t>
  </si>
  <si>
    <t>Additional guidance</t>
  </si>
  <si>
    <t>Need (denominators or estimates)</t>
  </si>
  <si>
    <t>Estimated number of incident people with TB (all form of TB- bacteriologically confirmed plus clinically diagnosed)</t>
  </si>
  <si>
    <t>Applicants are encouraged to use the latest estimated TB incidence (all forms) using WHO modelled estimations. For the projected estimated number during the implementation period, countries can use the latest estimate or apply national projections, providing the assumptions and methods used for national projections in the comment box.</t>
  </si>
  <si>
    <t xml:space="preserve">Estimated number of incident people with DR-TB </t>
  </si>
  <si>
    <t>Applicants are encouraged to use the latest estimated DR-TB incidence using WHO modelled estimations. For the projected estimated number during the implementation period, countries can use the latest estimate or apply national projections, providing the assumptions and methods used for national projections in the comment box.</t>
  </si>
  <si>
    <t>Estimated number of people in contact with TB patients eligible for preventive TB treatment</t>
  </si>
  <si>
    <t>Follow Global Fund Indicator Guidance Sheet instructions for details about this indicator denominator. In addition, please explain the national guideline provisions to establish the eligibility of contacts for TB/DR-TB preventive treatment.</t>
  </si>
  <si>
    <t>Number of people newly enrolled on antiretroviral therapy during the reporting period</t>
  </si>
  <si>
    <t>Follow Global Fund Indicator Guidance Sheet instructions for details about this indicator denominator.</t>
  </si>
  <si>
    <t>Comments &amp; Assumptions
Please explain assumptions and sources as applicable</t>
  </si>
  <si>
    <t>Summary of programmatic gaps</t>
  </si>
  <si>
    <t>Gap to country target</t>
  </si>
  <si>
    <t>Gap to global target**</t>
  </si>
  <si>
    <t>Gap to total need</t>
  </si>
  <si>
    <t>Absolute gap</t>
  </si>
  <si>
    <t>Gap in %</t>
  </si>
  <si>
    <t xml:space="preserve">Summary of covered country targets and contributions by all sources </t>
  </si>
  <si>
    <t>Targets Covered by all Sources</t>
  </si>
  <si>
    <t>Contributions to targets by all sources</t>
  </si>
  <si>
    <t>Coverage Target</t>
  </si>
  <si>
    <t>Percentage of Country Target Covered</t>
  </si>
  <si>
    <t>Global Fund allocation: total contribution by module</t>
  </si>
  <si>
    <t>Coverage Indicator</t>
  </si>
  <si>
    <t>Indicator Selection*</t>
  </si>
  <si>
    <t>TB notifications: Number of notifications of people diagnosed with a new episode of TB (all forms)</t>
  </si>
  <si>
    <t>Number of people notified with laboratory-confirmed RR-TB</t>
  </si>
  <si>
    <t>Number of eligible contacts of people with TB started on TB preventive treatment</t>
  </si>
  <si>
    <t>Percentage of people newly enrolled on antiretroviral therapy who started TB preventive treatment (TPT) during the reporting period</t>
  </si>
  <si>
    <t>Percentage of notified people with a new episode of TB (all forms) contributed by private sector/nongovernmental providers</t>
  </si>
  <si>
    <t>Percentage of people diagnosed and notified with a new episode of TB (all forms) who were referred by a community health worker or community volunteer</t>
  </si>
  <si>
    <t>Interlinked indicators</t>
  </si>
  <si>
    <t>Corresponding priority modules, coverage indicators and contributions can be aligned with related indicators:</t>
  </si>
  <si>
    <t>Coverage Targets covered by all sources</t>
  </si>
  <si>
    <t>Indicator</t>
  </si>
  <si>
    <t>Selection*</t>
  </si>
  <si>
    <t>TB O-5</t>
  </si>
  <si>
    <t>TB treatment coverage: Percentage of people with a new episode of TB (all forms) that were notified and treated in a given year among the estimated number of people with TB in the same year</t>
  </si>
  <si>
    <t>TB O-6.1</t>
  </si>
  <si>
    <t>RR-TB treatment coverage among people notified with bacteriologically confirmed pulmonary TB</t>
  </si>
  <si>
    <t>Please select</t>
  </si>
  <si>
    <t>No</t>
  </si>
  <si>
    <t>Yes</t>
  </si>
  <si>
    <t>IndicatorPicklist</t>
  </si>
  <si>
    <t>Final Translated</t>
  </si>
  <si>
    <t>**The gap to Global targets for TB are estimated based on the END TB strategy targets for corresponding indicators of the priority modules, when applicable.</t>
  </si>
  <si>
    <t>https://www.who.int/teams/global-tuberculosis-programme/the-end-tb-strategy</t>
  </si>
  <si>
    <t>Priority Module</t>
  </si>
  <si>
    <t>Indicator Code</t>
  </si>
  <si>
    <t>Oui</t>
  </si>
  <si>
    <t>Sí</t>
  </si>
  <si>
    <t>Non</t>
  </si>
  <si>
    <t>Date de publication :</t>
  </si>
  <si>
    <t>Tableaux des lacunes programmatiques</t>
  </si>
  <si>
    <t>Candidat</t>
  </si>
  <si>
    <t>Composante</t>
  </si>
  <si>
    <t>Onglet 1 de saisie des données (numérateurs)</t>
  </si>
  <si>
    <t>Objectif : sélectionner les modules et les indicateurs prioritaires et saisir les données pour le numérateur des indicateurs sélectionnés. Toutes les cellules destinées à la saisie de données sont surlignées en jaune.</t>
  </si>
  <si>
    <t>Précisez l’année de référence dans la cellule H8 et les années de la période de mise en œuvre dans les cellules J8, K8 et L8. Ces années s’appliqueront automatiquement à tous les onglets en fonction des données saisies.</t>
  </si>
  <si>
    <t>Les exigences relatives à la sélection des indicateurs sont précisées pour chaque module prioritaire dans l’onglet 1 de saisie des données (colonne D). Tout d’abord, sélectionnez « Oui » pour les modules prioritaires liés aux investissements du Fonds mondial dans la demande de financement. Les modules et indicateurs sélectionnés apparaîtront automatiquement dans l’onglet 2 de saisie des données. Les calculs automatisés des lacunes et des contributions seront affichés dans l’onglet Résumé des lacunes en matière de tuberculose (onglet intitulé Section_B_TB_Gaps) et dans l’onglet Résumé des contributions en matière de tuberculose (onglet intitulé Section_C_TB_CountryTargets&amp;Con), respectivement.</t>
  </si>
  <si>
    <t>Ensuite, sélectionnez « Oui » pour les indicateurs liés aux investissements du Fonds mondial dans la demande de financement.</t>
  </si>
  <si>
    <t>Ajoutez un commentaire dans l’encadré réservé à cet effet. Veuillez fournir des explications pour les hypothèses de référence et les hypothèses cibles, y compris la justification de la répartition des cibles et la source des hypothèses lorsqu’un plan stratégique national chiffré n’est pas disponible.</t>
  </si>
  <si>
    <t>Une fois que la saisie des données pour les modules et les indicateurs prioritaires sélectionnés est terminée, passez à l’onglet 2 de saisie des données.</t>
  </si>
  <si>
    <t>Onglet 2 de saisie des données (dénominateurs et estimations)</t>
  </si>
  <si>
    <t>Objectif : saisir les données correspondant aux estimations et/ou aux dénominateurs des indicateurs sélectionnés. Toutes les cellules destinées à la saisie de données sont surlignées en jaune.</t>
  </si>
  <si>
    <t>Les indicateurs sélectionnés dans l’onglet 1 de saisie des données seront automatiquement sélectionnés pour être remplis dans l’onglet 2 de saisie des données (colonne C).</t>
  </si>
  <si>
    <t>Veuillez saisir les estimations du pays ou les dénominateurs pour les références et les cibles des indicateurs sélectionnés. Des orientations spécifiques supplémentaires sont fournies dans le même onglet.</t>
  </si>
  <si>
    <t>Ajoutez un commentaire dans l’encadré réservé à cet effet en fournissant des hypothèses clés pour les estimations nationales et en spécifiant les sources de données pertinentes.</t>
  </si>
  <si>
    <t>Section B. Résumé des lacunes en matière de tuberculose</t>
  </si>
  <si>
    <t>Section C. Résumé des cibles couvertes en matière de tuberculose et des contributions de toutes les sources</t>
  </si>
  <si>
    <t>Langue</t>
  </si>
  <si>
    <t>Saisie des données : indicateurs élémentaires (numérateurs)</t>
  </si>
  <si>
    <t xml:space="preserve">Cellules surlignées </t>
  </si>
  <si>
    <t>Numéro</t>
  </si>
  <si>
    <t>Module prioritaire</t>
  </si>
  <si>
    <t>Exigences</t>
  </si>
  <si>
    <t>Sélectionné (oui / non)*</t>
  </si>
  <si>
    <t>Code de l’indicateur</t>
  </si>
  <si>
    <t>Numérateurs (indicateurs élémentaires)</t>
  </si>
  <si>
    <t>Référence</t>
  </si>
  <si>
    <t>Cibles nationales (plan stratégique national)</t>
  </si>
  <si>
    <t>Ressources nationales</t>
  </si>
  <si>
    <t>Allocation du Fonds mondial</t>
  </si>
  <si>
    <t>Non couvert par aucune source</t>
  </si>
  <si>
    <t>Commentaires et hypothèses
Veuillez expliquer les hypothèses et les sources, le cas échéant</t>
  </si>
  <si>
    <t>Orientations supplémentaires sur les hypothèses de répartition des cibles par source</t>
  </si>
  <si>
    <t>Part des cibles nationales par sources</t>
  </si>
  <si>
    <t>Diagnostic, traitement et prise en charge de la tuberculose – dépistage et diagnostic de la tuberculose</t>
  </si>
  <si>
    <t>Diagnostic, traitement et prise en charge de la tuberculose pharmacorésistante</t>
  </si>
  <si>
    <t>Prévention de la tuberculose / tuberculose pharmacorésistante – traitement préventif (contacts éligibles)</t>
  </si>
  <si>
    <t>Tuberculose / VIH</t>
  </si>
  <si>
    <t>Collaboration avec d’autres prestataires et secteurs – prise en charge de la tuberculose / tuberculose pharmacorésistante par des prestataires privés</t>
  </si>
  <si>
    <t>Collaboration avec d’autres prestataires et secteurs – prise en charge communautaire de la tuberculose / tuberculose pharmacorésistante</t>
  </si>
  <si>
    <t>Facultatif</t>
  </si>
  <si>
    <t>Tous les portefeuilles à fort impact / essentiels</t>
  </si>
  <si>
    <t>Nombre de personnes chez qui un nouvel épisode de tuberculose (toutes formes confondues) a été diagnostiqué et qui ont été notifiées à l’autorité sanitaire nationale au cours de la période de communication de l’information</t>
  </si>
  <si>
    <t>Nombre de personnes présentant une tuberculose résistante à la rifampicine confirmée en laboratoire qui ont été notifiées au cours de la période de communication de l’information</t>
  </si>
  <si>
    <t>Nombre de contacts éligibles de personnes présentant un nouvel épisode de tuberculose pulmonaire confirmée bactériologiquement qui ont été mis sous traitement préventif au cours de la période de communication de l’information</t>
  </si>
  <si>
    <t>Nombre de personnes nouvellement mises sous thérapie antirétrovirale au cours de la période de communication de l’information qui ont également commencé un traitement préventif de la tuberculose au cours de la même période</t>
  </si>
  <si>
    <t>Nombre de personnes présentant un nouvel épisode de tuberculose (toutes formes confondues) qui ont été notifiées et/ou orientées par des prestataires et des structures de santé privées / non gouvernementales ne relevant pas du programme national de lutte contre la tuberculose</t>
  </si>
  <si>
    <t>Nombre de personnes atteintes d’un nouvel épisode de tuberculose (toutes formes confondues) qui ont été orientées par une ou un agente ou agent de santé communautaire ou une personne bénévole communautaire vers une structure de santé pour un diagnostic et notifiées aux unités administratives de base / unités de traitement et de rapport au cours de la période de communication de l’information</t>
  </si>
  <si>
    <t xml:space="preserve">Les hypothèses relatives à la répartition des contributions par sources doivent inclure toutes les interventions nécessaires au dépistage des contacts de patients atteints de la tuberculose confirmée bactériologiquement et à la mise sous traitement préventif de la maladie jusqu’à ce qu’il soit terminé. Cela devrait inclure des interventions dans différents contextes et au moyen de différentes approches, y compris dans les institutions et au sein de la communauté. </t>
  </si>
  <si>
    <t>Les hypothèses relatives à la répartition des contributions par sources peuvent inclure toutes les interventions nécessaires pour trouver les cas de tuberculose, le dépistage, le diagnostic, la notification et le traitement, sans se limiter aux produits de santé, aux équipements et aux coûts de prestation de services dans les structures non gouvernementales. Les hypothèses doivent expliquer quelles interventions sont considérées comme conformes au plan stratégique national ou aux lignes directrices nationales pour les structures non gouvernementales.</t>
  </si>
  <si>
    <t>Les hypothèses relatives à la répartition des contributions par sources peuvent inclure toutes les interventions nécessaires pour trouver les cas de tuberculose, le dépistage, le diagnostic, la notification et le traitement, sans se limiter aux produits de santé, aux équipements et aux coûts de prestation de services dans la communauté. Les hypothèses doivent expliquer quelles interventions sont considérées comme conformes au plan stratégique national ou aux lignes directrices nationales pour le secteur communautaire.</t>
  </si>
  <si>
    <t>Saisie des données : estimation des besoins et dénominateurs</t>
  </si>
  <si>
    <t>* Prérempli à partir de l’onglet 1 de saisie des données. Si l’indicateur n’est pas sélectionné, la saisie des données n’est pas requise.</t>
  </si>
  <si>
    <t>Besoins (dénominateurs ou estimations)</t>
  </si>
  <si>
    <t>Estimations pour la période de mise en œuvre</t>
  </si>
  <si>
    <t>Orientations supplémentaires</t>
  </si>
  <si>
    <t>Suivez les instructions de la fiche d’orientation sur les indicateurs du Fonds mondial pour plus de détails sur le dénominateur de cet indicateur. En outre, veuillez expliquer les dispositions des lignes directrices nationales visant à établir l’éligibilité des contacts au traitement préventif de la tuberculose / tuberculose pharmacorésistante.</t>
  </si>
  <si>
    <t>Suivez les instructions de la fiche d’orientation sur les indicateurs du Fonds mondial pour plus de détails sur le dénominateur de cet indicateur.</t>
  </si>
  <si>
    <t>Nombre estimé de personnes atteintes de la tuberculose (toutes les formes de tuberculose confirmée bactériologiquement + diagnostiquée cliniquement)</t>
  </si>
  <si>
    <t xml:space="preserve">Nombre estimé de personnes atteintes de tuberculose pharmacorésistante </t>
  </si>
  <si>
    <t>Nombre estimé de personnes en contact avec des patients atteints de la tuberculose éligibles à un traitement préventif de la tuberculose</t>
  </si>
  <si>
    <t>Nombre de personnes nouvellement mises sous thérapie antirétrovirale au cours de la période de communication de l’information</t>
  </si>
  <si>
    <t>Résumé des lacunes programmatiques</t>
  </si>
  <si>
    <t>** Les lacunes par rapport aux cibles mondiales en matière de tuberculose sont estimées sur la base des cibles de la stratégie pour mettre fin à la tuberculose pour les indicateurs correspondants des modules prioritaires, le cas échéant.</t>
  </si>
  <si>
    <t>Lacunes par rapport à la cible nationale</t>
  </si>
  <si>
    <t>Lacunes absolues</t>
  </si>
  <si>
    <t>Lacunes en %</t>
  </si>
  <si>
    <t>Lacunes par rapport à la cible mondiale**</t>
  </si>
  <si>
    <t>Lacunes par rapport aux besoins totaux</t>
  </si>
  <si>
    <t>Indicateur de couverture</t>
  </si>
  <si>
    <t>Sélection de l’indicateur*</t>
  </si>
  <si>
    <t>Cible de couverture</t>
  </si>
  <si>
    <t>Pourcentage de la cible nationale couverte</t>
  </si>
  <si>
    <t>Allocation du Fonds mondial : contribution totale par module</t>
  </si>
  <si>
    <t>Cibles couvertes par toutes les sources</t>
  </si>
  <si>
    <t>Contributions aux cibles par toutes les sources</t>
  </si>
  <si>
    <t>Cycle complet</t>
  </si>
  <si>
    <t>Notifications de la tuberculose : nombre de notifications de personnes chez qui un nouvel épisode de tuberculose (toutes formes confondues) a été diagnostiqué</t>
  </si>
  <si>
    <t>Nombre de personnes notifiées pour une tuberculose résistante à la rifampicine confirmée en laboratoire</t>
  </si>
  <si>
    <t>Nombre de contacts éligibles de personnes atteintes de la tuberculose mis sous traitement préventif</t>
  </si>
  <si>
    <t>Pourcentage de personnes nouvellement mises sous thérapie antirétrovirale qui ont commencé un traitement préventif de la tuberculose au cours de la période de communication de l’information</t>
  </si>
  <si>
    <t>Pourcentage de personnes notifiées pour un nouvel épisode de tuberculose (toutes formes confondues) par un prestataire du secteur privé ou non gouvernemental</t>
  </si>
  <si>
    <t>Pourcentage de personnes diagnostiquées et notifiées pour un nouvel épisode de tuberculose (toutes formes confondues) qui ont été orientées par une ou un agente ou agent de santé communautaire ou une personne bénévole communautaire</t>
  </si>
  <si>
    <t xml:space="preserve">Résumé des cibles nationales couvertes et des contributions de toutes les sources </t>
  </si>
  <si>
    <t>Indicateurs interreliés</t>
  </si>
  <si>
    <t>Les modules prioritaires correspondants, les indicateurs de couverture et les contributions peuvent être alignés sur les indicateurs correspondants :</t>
  </si>
  <si>
    <t>Indicateur</t>
  </si>
  <si>
    <t>Sélection*</t>
  </si>
  <si>
    <t>Cibles de couverture couvertes par toutes les sources</t>
  </si>
  <si>
    <t>Couverture du traitement pour la tuberculose : pourcentage de personnes présentant un nouvel épisode de tuberculose (toutes formes confondues) qui ont été notifiées et traitées parmi le nombre estimé de personnes atteintes de la tuberculose, pour une année donnée</t>
  </si>
  <si>
    <t>Couverture du traitement contre la tuberculose résistante à la rifampicine parmi les personnes notifiées pour une tuberculose pulmonaire bactériologiquement confirmée</t>
  </si>
  <si>
    <t>Veuillez sélectionner</t>
  </si>
  <si>
    <t>Français : veuillez choisir la langue (ligne B14)</t>
  </si>
  <si>
    <t>Español: Seleccione el idioma (fila B14)</t>
  </si>
  <si>
    <t>Fecha de publicación:</t>
  </si>
  <si>
    <t>Tablas de deficiencias programáticas</t>
  </si>
  <si>
    <t>Solicitante</t>
  </si>
  <si>
    <t>Componente</t>
  </si>
  <si>
    <t>Pestaña de introducción de datos 1 (numeradores)</t>
  </si>
  <si>
    <t>Finalidad: seleccionar módulos e indicadores prioritarios e introducir datos para el numerador de los indicadores seleccionados. Todas las celdas donde se deben introducir datos aparecen resaltadas en amarillo.</t>
  </si>
  <si>
    <t>Especifique el año de referencia en la celda H8 y los años del período de ejecución en las celdas J8, K8 y L8. Estos años se utilizarán automáticamente en todas las pestañas en función de los datos que introduzca.</t>
  </si>
  <si>
    <t>Los requisitos para seleccionar los indicadores se especifican para cada módulo prioritario en la pestaña de introducción de datos 1 (columna D). En primer lugar, seleccione ""Sí"" para los módulos prioritarios relacionados con las inversiones del Fondo Mundial en la solicitud de financiamiento. Los módulos e indicadores seleccionados aparecerán automáticamente en la pestaña de introducción de datos 2. Los cálculos automatizados de las deficiencias y contribuciones se mostrarán en la pestaña de resumen de deficiencias relacionadas con la tuberculosis (titulada Section_B_TB_Gaps) y en la pestaña de resumen de las contribuciones en materia de tuberculosis (titulada Section_C_TB_CountryTargets&amp;Con), respectivamente.</t>
  </si>
  <si>
    <t>En segundo lugar, seleccione ""Sí"" para los indicadores relacionados con las inversiones del Fondo Mundial en la solicitud de financiamiento.</t>
  </si>
  <si>
    <t>Complete el cuadro de comentarios. Explique los supuestos de la referencia y las metas, incluida la justificación de la distribución de metas y la fuente de los supuestos cuando no se disponga de un PEN presupuestado.</t>
  </si>
  <si>
    <t>Una vez que se han introducido todos los datos de los módulos prioritarios y sus respectivos indicadores, se procederá a completar la pestaña de introducción de datos 2.</t>
  </si>
  <si>
    <t>Pestaña de introducción de datos 2 (denominadores y estimaciones)</t>
  </si>
  <si>
    <t>Finalidad: introducir los datos correspondientes a las estimaciones o denominadores de los indicadores seleccionados. Todas las celdas donde se deben introducir datos aparecen resaltadas en amarillo.</t>
  </si>
  <si>
    <t>Los indicadores que se seleccionen en la pestaña de introducción de datos 1 aparecerán automáticamente seleccionados para completarlos en la pestaña de introducción de datos 2 (columna C).</t>
  </si>
  <si>
    <t>Introduzca las estimaciones nacionales o los denominadores para las referencias y metas de los indicadores seleccionados. En la misma pestaña se ofrecen indicaciones específicas adicionales.</t>
  </si>
  <si>
    <t>Explique en el cuadro de comentarios los principales supuestos utilizados para las estimaciones nacionales y especifique sus fuentes de datos.</t>
  </si>
  <si>
    <t>Sección B. Resumen de deficiencias relacionadas con la tuberculosis</t>
  </si>
  <si>
    <t>Sección C. Resumen de las metas de la tuberculosis cubiertas y contribuciones de todas las fuentes</t>
  </si>
  <si>
    <t>Idioma</t>
  </si>
  <si>
    <t>Introducción de datos: indicadores elementales (numeradores)</t>
  </si>
  <si>
    <t>Destacado</t>
  </si>
  <si>
    <t>* Se rellena automáticamente desde la pestaña de introducción de datos 1. Si no se selecciona el indicador, no es necesario introducir datos.</t>
  </si>
  <si>
    <t>N.º</t>
  </si>
  <si>
    <t>Módulo prioritario</t>
  </si>
  <si>
    <t>Requisito</t>
  </si>
  <si>
    <t>Seleccionado (Sí/No)*</t>
  </si>
  <si>
    <t>Código del indicador</t>
  </si>
  <si>
    <t>Numeradores (indicadores elementales)</t>
  </si>
  <si>
    <t>Referencia</t>
  </si>
  <si>
    <t>Metas nacionales (Plan Estratégico Nacional)</t>
  </si>
  <si>
    <t>Recursos nacionales</t>
  </si>
  <si>
    <t>Asignación del Fondo Mundial</t>
  </si>
  <si>
    <t>No cubierto por ninguna fuente</t>
  </si>
  <si>
    <t>Comentarios y supuestos
Explique los supuestos y las fuentes correspondientes</t>
  </si>
  <si>
    <t>Orientaciones adicionales sobre los supuestos para la distribución de las metas entre las diferentes fuentes</t>
  </si>
  <si>
    <t>Distribución de metas nacionales por fuentes</t>
  </si>
  <si>
    <t>Diagnóstico, tratamiento y atención de la tuberculosis – Tamizaje y diagnóstico de la tuberculosis</t>
  </si>
  <si>
    <t>Diagnóstico, tratamiento y atención de la TB-DR</t>
  </si>
  <si>
    <t>Prevención de la TB/TB-DR - Tratamiento preventivo (contactos elegibles)</t>
  </si>
  <si>
    <t>Tuberculosis/VIH</t>
  </si>
  <si>
    <t>Colaboración con otros proveedores y sectores - Participación del sector privado en la atención de la TB/DR-TB</t>
  </si>
  <si>
    <t>Colaboración con otros proveedores y sectores - Atención comunitaria de la tuberculosis/tuberculosis farmacorresistente</t>
  </si>
  <si>
    <t>Todos los portafolios de alto impacto y centrales</t>
  </si>
  <si>
    <t>Opcional</t>
  </si>
  <si>
    <t>Número de personas a las que se diagnosticó un nuevo episodio de tuberculosis (todas las formas) y que fueron notificadas a la autoridad sanitaria nacional durante el período de reporte</t>
  </si>
  <si>
    <t>Número de personas con TB-RR confirmada en laboratorio notificadas durante el período de reporte</t>
  </si>
  <si>
    <t>Número de contactos elegibles de personas con un nuevo episodio de tuberculosis pulmonar confirmada bacteriológicamente que iniciaron el tratamiento preventivo de la tuberculosis durante el período de reporte</t>
  </si>
  <si>
    <t>Número de personas inscritas recientemente en el tratamiento antirretroviral durante el período de reporte que iniciaron el tratamiento preventivo de la tuberculosis durante dicho período</t>
  </si>
  <si>
    <t>Número de personas con un nuevo episodio de tuberculosis (todas las formas) que fueron notificadas o derivadas por proveedores ajenos al programa nacional de tuberculosis desde establecimientos privados o no gubernamentales</t>
  </si>
  <si>
    <t>Número de personas con nuevos episodios de tuberculosis (todas las formas) que fueron derivadas por un trabajador de salud comunitario o un voluntario de la comunidad a un establecimiento de salud para su diagnóstico, y que fueron notificadas a las unidades básicas de gestión o tratamiento y a las unidades de notificación durante el período de reporte</t>
  </si>
  <si>
    <t xml:space="preserve">Los supuestos para la distribución de las contribuciones por fuentes deben incluir todas las intervenciones necesarias para el tamizaje de los contactos de los pacientes con tuberculosis confirmada bacteriológicamente, así como para el inicio y la compleción del tratamiento preventivo. Esto debe incluir intervenciones con diferentes enfoques y entornos, tanto en las instituciones como en la comunidad. </t>
  </si>
  <si>
    <t>Los supuestos para la distribución de las contribuciones por fuentes pueden incluir todas las intervenciones necesarias para la detección de casos de tuberculosis, el tamizaje, el diagnóstico, la notificación y el tratamiento, y no limitarse a los costos de los productos sanitarios, los equipos y la prestación de servicios en establecimientos no gubernamentales. Los supuestos deben explicar qué intervenciones se valoran en consonancia con el PEN o las directrices nacionales para establecimientos no gubernamentales.</t>
  </si>
  <si>
    <t>Los supuestos para la distribución de las contribuciones por fuentes pueden incluir todas las intervenciones necesarias para la detección de casos de tuberculosis, el tamizaje, el diagnóstico, la notificación y el tratamiento, y no limitarse a los costos de los productos sanitarios, los equipos y la prestación de servicios en la comunidad. Los supuestos deben explicar qué intervenciones se valoran en consonancia con el PEN o las directrices nacionales para el sector comunitario.</t>
  </si>
  <si>
    <t>Introducción de datos: estimación de necesidades y denominadores</t>
  </si>
  <si>
    <t>Indicadores seleccionados*</t>
  </si>
  <si>
    <t>Necesidad (denominadores o estimaciones)</t>
  </si>
  <si>
    <t>Estimaciones para el período de ejecución</t>
  </si>
  <si>
    <t>Directrices adicionales</t>
  </si>
  <si>
    <t>Consulte las instrucciones de la hoja de orientación sobre indicadores del Fondo Mundial para obtener información sobre el denominador de este indicador. Explique además las disposiciones de las directrices nacionales sobre cómo establecer la elegibilidad de los contactos para recibir tratamiento preventivo de la tuberculosis o tuberculosis farmacorresistente.</t>
  </si>
  <si>
    <t>Consulte las instrucciones de la hoja de orientación sobre indicadores del Fondo Mundial para obtener información sobre el denominador de este indicador.</t>
  </si>
  <si>
    <t>Número estimado de personas con tuberculosis incidente (todas las formas de tuberculosis, confirmada bacteriológicamente y diagnosticada clínicamente).</t>
  </si>
  <si>
    <t xml:space="preserve">Número estimado de personas con tuberculosis farmacorresistente </t>
  </si>
  <si>
    <t>Número estimado de personas en contacto con pacientes con tuberculosis que son elegibles para el tratamiento preventivo</t>
  </si>
  <si>
    <t>Número de personas inscritas recientemente en el tratamiento antirretroviral durante el período de reporte</t>
  </si>
  <si>
    <t>Resumen de deficiencias programáticas</t>
  </si>
  <si>
    <t xml:space="preserve">** Las deficiencias respecto a las metas mundiales para la tuberculosis se estiman en función de las metas de la Estrategia Fin a la Tuberculosis para los indicadores correspondientes a los módulos prioritarios, cuando proceda. </t>
  </si>
  <si>
    <t>Deficiencia respecto a la meta nacional</t>
  </si>
  <si>
    <t>Deficiencia total</t>
  </si>
  <si>
    <t>Deficiencia en porcentaje</t>
  </si>
  <si>
    <t>Deficiencia respecto a la meta mundial**</t>
  </si>
  <si>
    <t>Deficiencia respecto a la necesidad total</t>
  </si>
  <si>
    <t>Indicadores de cobertura</t>
  </si>
  <si>
    <t>Selección del indicador*</t>
  </si>
  <si>
    <t>Meta de cobertura</t>
  </si>
  <si>
    <t>Porcentaje de la meta nacional cubierto</t>
  </si>
  <si>
    <t>Asignación del Fondo Mundial: contribución total por módulo</t>
  </si>
  <si>
    <t>Ciclo completo</t>
  </si>
  <si>
    <t>Metas cubiertas por todas las fuentes</t>
  </si>
  <si>
    <t>Contribuciones de todas las fuentes a las metas</t>
  </si>
  <si>
    <t>Notificaciones de tuberculosis: número de notificaciones de personas a las que se diagnosticó un nuevo episodio de tuberculosis (todas las formas)</t>
  </si>
  <si>
    <t>Número de personas notificadas con TB-RR confirmada en laboratorio</t>
  </si>
  <si>
    <t>Número de contactos elegibles de personas con tuberculosis que iniciaron el tratamiento preventivo de la tuberculosis</t>
  </si>
  <si>
    <t>Porcentaje de personas inscritas recientemente en el tratamiento antirretroviral que iniciaron el tratamiento preventivo de la tuberculosis durante el período de reporte</t>
  </si>
  <si>
    <t>Porcentaje de personas con un nuevo episodio de tuberculosis (todas las formas) notificadas por proveedores del sector privado o no gubernamentales</t>
  </si>
  <si>
    <t>Porcentaje de personas a las que se diagnosticó un nuevo episodio de tuberculosis (todas las formas) y notificadas que fueron derivadas por un trabajador de salud comunitario o voluntario de la comunidad</t>
  </si>
  <si>
    <t xml:space="preserve">Resumen de las metas nacionales cubiertas y contribuciones de todas las fuentes </t>
  </si>
  <si>
    <t>Indicadores interrelacionados</t>
  </si>
  <si>
    <t>Los módulos prioritarios, indicadores de cobertura y contribuciones correspondientes pueden alinearse con indicadores relacionados:</t>
  </si>
  <si>
    <t>Indicador</t>
  </si>
  <si>
    <t>Selección*</t>
  </si>
  <si>
    <t>Metas de cobertura cubiertas por todas las fuentes</t>
  </si>
  <si>
    <t>Cobertura del tratamiento de la tuberculosis: porcentaje de personas con un nuevo episodio de tuberculosis (todas las formas) que fueron notificadas y tratadas en un año determinado entre el número estimado de personas con tuberculosis en el mismo año</t>
  </si>
  <si>
    <t>Cobertura del tratamiento de la TB-RR entre las personas notificadas con tuberculosis pulmonar confirmada bacteriológicamente</t>
  </si>
  <si>
    <t>Seleccione</t>
  </si>
  <si>
    <t>Please select your geography</t>
  </si>
  <si>
    <t>Tuberculosis</t>
  </si>
  <si>
    <t>Seleccione su zona geográfica</t>
  </si>
  <si>
    <t>Veuillez sélectionner votre région</t>
  </si>
  <si>
    <t>Tuberculose</t>
  </si>
  <si>
    <t>Block Language</t>
  </si>
  <si>
    <t>Languages</t>
  </si>
  <si>
    <t>Francais</t>
  </si>
  <si>
    <t>Español</t>
  </si>
  <si>
    <t>Section</t>
  </si>
  <si>
    <t>Color</t>
  </si>
  <si>
    <t>Legend</t>
  </si>
  <si>
    <t>Action for the Applicant</t>
  </si>
  <si>
    <t>A</t>
  </si>
  <si>
    <t>Tab 1 and 2
Numerator and denominator</t>
  </si>
  <si>
    <t xml:space="preserve">Fields for data entry or selection from drop down lists. </t>
  </si>
  <si>
    <t>Please complete the data following the guidance provided for each indicator.</t>
  </si>
  <si>
    <t>Tab 1
Country target not covered</t>
  </si>
  <si>
    <t>Error. The number is &lt;0. A negative value means that the sum of each source is higher than the national strategic target.</t>
  </si>
  <si>
    <t xml:space="preserve">Applicants are required to correct negative values.   </t>
  </si>
  <si>
    <t>red font</t>
  </si>
  <si>
    <t>Country target not covered (Columns Z, AA and AB). Highlights all values which are &gt;0. A positive number means that there is a portion of the numerator target not covered by any available source of funding.</t>
  </si>
  <si>
    <t>Positive values are accepted. Applicants are encouraged to verify that values are correct, as these values determine the gap to country target and global targets.</t>
  </si>
  <si>
    <t xml:space="preserve">B
</t>
  </si>
  <si>
    <t>The gap to country and gap to global target</t>
  </si>
  <si>
    <t>The gap to country target or global target is 50% or higher.</t>
  </si>
  <si>
    <t>orange font</t>
  </si>
  <si>
    <t xml:space="preserve">The gap to country target or global target is above 10 and below 50%. </t>
  </si>
  <si>
    <t>blue font</t>
  </si>
  <si>
    <t>C</t>
  </si>
  <si>
    <t xml:space="preserve">
Error. More than 100% of the country target is covered.</t>
  </si>
  <si>
    <t>The split of the country target numerator by sources should be revised and corrected in Section A, Tab 1 (Numerator).</t>
  </si>
  <si>
    <t>Less than 50% of the country target is covered.</t>
  </si>
  <si>
    <t>Critical gaps (e.g. highlighted in red and orange) should inform investment prioritization in the Funding Request. Ensure alignment with other components of the Funding Request such as the Funding Landscape Table and PAAR.</t>
  </si>
  <si>
    <t>Between 50% and &lt;90% of the country target is covered.</t>
  </si>
  <si>
    <t>90% of more of the country target is covered.</t>
  </si>
  <si>
    <t>Global Fund contribution</t>
  </si>
  <si>
    <t>Global Fund average contribution to the country covered target during the implementation period is 35% or more.</t>
  </si>
  <si>
    <t>The Global Fund contribution to the target is material. Ensure alignment with the assumptions provided for the programmatic split by sources and the Funding Landscape Table.</t>
  </si>
  <si>
    <t xml:space="preserve">Applicants can revise the module and/or indicator selection in Section A, Tab 1 (Numerator) to enable data entry for these fields.
</t>
  </si>
  <si>
    <t>All sections</t>
  </si>
  <si>
    <t>Sección</t>
  </si>
  <si>
    <t>Leyenda</t>
  </si>
  <si>
    <t>Couleur</t>
  </si>
  <si>
    <t>Légende</t>
  </si>
  <si>
    <t>Onglets 1 et 2
Numérateur et dénominateur</t>
  </si>
  <si>
    <t xml:space="preserve">Champs pour la saisie ou la sélection de données à partir d’une liste déroulante.  </t>
  </si>
  <si>
    <t>Veuillez saisir les données en suivant les indications fournies pour chaque indicateur.</t>
  </si>
  <si>
    <t>Pestaña 1 y 2
Numerador y denominador</t>
  </si>
  <si>
    <t xml:space="preserve">Campos para introducir datos o seleccionarlos en las listas desplegables. </t>
  </si>
  <si>
    <t>Complete los datos siguiendo las directrices proporcionadas para cada indicador.</t>
  </si>
  <si>
    <t>Onglet 1
Cible nationale non couverte</t>
  </si>
  <si>
    <t>Erreur. Le nombre est plus petit que 0. Une valeur négative signifie que la somme de chaque source est supérieure à la cible stratégique nationale.</t>
  </si>
  <si>
    <t>Cible nationale non couverte (colonnes Z, AA et AB). Mise en évidence de toutes les valeurs plus grandes que 0. Une valeur positive signifie qu’une partie de la cible du numérateur n’est couverte par aucune source de financement disponible.</t>
  </si>
  <si>
    <t>Pestaña 1
Meta del país no cubierta</t>
  </si>
  <si>
    <t>Error. El número es &lt;0. Un valor negativo significa que la suma de cada fuente es superior a la meta estratégica nacional.</t>
  </si>
  <si>
    <t>Meta del país no cubierta (Columnas Z, AA y AB). Resalta todos los valores que son &gt;0. Un número positivo significa que hay una parte de la meta del numerador que no está cubierta por ninguna fuente de financiamiento disponible.</t>
  </si>
  <si>
    <t>police rouge</t>
  </si>
  <si>
    <t>Error. The gap resulted negative (&lt;0%).</t>
  </si>
  <si>
    <t xml:space="preserve">The gap result for country targets is a negative number:
This indicates that the sum of the targets covered by all sources is above the country target. Applicants need to correct this issue before submission. 
The gap to global target is a negative number:
This indicated that the country target and covered targets are above the global target estimated and/or the estimated need. Applicants are encouraged to correct this issue by reviewing target ambition and/or estimates provided. </t>
  </si>
  <si>
    <t>Diferencia respecto a la meta del país y la meta mundial</t>
  </si>
  <si>
    <t>Écart par rapport à la cible nationale et à la cible mondiale</t>
  </si>
  <si>
    <t>Erreur. L’écart résultant est négatif (&lt;0 %).</t>
  </si>
  <si>
    <t>Error. La diferencia es negativa (&lt;0%).</t>
  </si>
  <si>
    <t>police orange</t>
  </si>
  <si>
    <t>police bleue</t>
  </si>
  <si>
    <t>The gap to country target or global target is 10% or below.</t>
  </si>
  <si>
    <t>Critical gaps (e.g. highlighted in red and orange) should inform investment prioritization in the Funding Request. Ensure alignment with other components of the Funding Request, such as the Funding Landscape Table and PAAR.</t>
  </si>
  <si>
    <t>L’écart par rapport à la cible nationale ou à la cible mondiale est de 50 % ou plus.</t>
  </si>
  <si>
    <t xml:space="preserve">L’écart par rapport à la cible nationale ou à la cible mondiale est supérieur à 10 % et inférieur à 50 %. </t>
  </si>
  <si>
    <t>L’écart par rapport à la cible nationale ou à la cible mondiale est de 10 % ou moins.</t>
  </si>
  <si>
    <t>La diferencia respecto a la meta nacional o la meta mundial es del 50% o superior.</t>
  </si>
  <si>
    <t xml:space="preserve">La diferencia respecto a la meta nacional o la meta mundial es superior al 10% e inferior al 50%. </t>
  </si>
  <si>
    <t>La diferencia respecto a la meta nacional o la meta mundial es del 10% o inferior.</t>
  </si>
  <si>
    <t>Las diferencias críticas (por ejemplo, las que aparecen resaltadas en rojo y naranja) deben fundamentar la priorización de las inversiones en la solicitud de financiamiento. Garantizar la alineación con otros componentes de la solicitud de financiamiento, como la tabla del panorama de financiamiento y la PAAR.</t>
  </si>
  <si>
    <t>Country target covered</t>
  </si>
  <si>
    <t>Cible nationale couverte</t>
  </si>
  <si>
    <t>Contribution du Fonds mondial</t>
  </si>
  <si>
    <t xml:space="preserve">
Erreur. La cible nationale est couverte à plus de 100 %.</t>
  </si>
  <si>
    <t>La cible nationale est couverte à moins de 50 %.</t>
  </si>
  <si>
    <t>La cible nationale est couverte entre 50 % et moins de 90 %.</t>
  </si>
  <si>
    <t>La cible nationale est couverte à plus de 90 %.</t>
  </si>
  <si>
    <t>La contribution moyenne du Fonds mondial à la cible couverte par le pays au cours de la période de mise en œuvre est de 35 % ou plus.</t>
  </si>
  <si>
    <t>Réviser et corriger la répartition du numérateur de la cible nationale par source dans la section A de l’onglet 1 (numérateur).</t>
  </si>
  <si>
    <t>La contribution du Fonds mondial à la cible est considérable. Assurer la cohérence avec les hypothèses établies pour la répartition programmatique par source et pour le tableau du paysage de financement.</t>
  </si>
  <si>
    <t>Toutes les sections</t>
  </si>
  <si>
    <t>Meta del país cubierta</t>
  </si>
  <si>
    <t>Contribución del Fondo Mundial</t>
  </si>
  <si>
    <t xml:space="preserve">
Error. Más del 100% de la meta nacional está cubierta.</t>
  </si>
  <si>
    <t>Menos del 50% de la meta nacional está cubierta.</t>
  </si>
  <si>
    <t>Entre el 50% y menos del 90% de la meta nacional está cubierta.</t>
  </si>
  <si>
    <t>El 90% o más de la meta nacional está cubierta.</t>
  </si>
  <si>
    <t>La contribución media del Fondo Mundial a la meta cubierta por el país durante el período de ejecución es del 35% o superior.</t>
  </si>
  <si>
    <t>La distribución del numerador de la meta nacional por fuentes debe revisarse y corregirse en la Sección A, pestaña 1 (Numerador).</t>
  </si>
  <si>
    <t>La contribución del Fondo Mundial a la meta es sustancial. Garantizar la alineación con los supuestos proporcionados para la distribución programática por fuentes y la tabla del panorama de financiamiento.</t>
  </si>
  <si>
    <t>Todas las secciones</t>
  </si>
  <si>
    <t xml:space="preserve">Ensure alignment between this tab and the Performance Framework. Selected priority modules and the respective selected coverage indicators can be included in the Performance Framework, in alignment with the indicator selection guidance (see Global Fund Indicator Guidance Sheets). </t>
  </si>
  <si>
    <t>Assurez-vous de l’alignement entre cet onglet et le Cadre de Performance. Les modules prioritaires sélectionnés et les indicateurs de couverture respectifs peuvent être inclus dans le Cadre de Performance, conformément aux orientations relatives à la sélection des indicateurs (voir les fiches d’orientation sur les indicateurs du Fonds mondial).</t>
  </si>
  <si>
    <t>Compruebe que esta pestaña coincida con el Marco de Desempeño. Los módulos prioritarios seleccionados y los respectivos indicadores de cobertura pueden figurar en el Marco de Desempeño, en consonancia con las orientaciones sobre la selección de indicadores (consulte las hojas de orientación sobre indicadores del Fondo Mundial).</t>
  </si>
  <si>
    <t>Consider the proportion of national targets covered by contributions from all sources, as well as any identified gaps, when documenting ambition, sustainability, and transition aspects in the Funding Request narrative</t>
  </si>
  <si>
    <t>Tenga en cuenta la proporción de las metas nacionales cubiertas con contribuciones de todas las fuentes, así como las deficiencias identificadas a la hora de valorar aspectos relacionados con las expectativas, la sostenibilidad y la transición en la descripción de la solicitud de financiamiento.</t>
  </si>
  <si>
    <t>Tenez en compte la proportion des cibles nationales couvertes par des contributions provenant de toutes les sources ainsi que des lacunes identifiées lors de l’examen des aspects concernant l’ambition, la pérennité et la transition dans le descriptif de la demande de financement.</t>
  </si>
  <si>
    <t>Le module TB/VIH et son indicateur prioritaire figurent dans les tableaux des écarts programmatiques du VIH et de la TB. Lorsque le demandeur soumet des requêtes pour les deux maladies et doit remplir les deux tableaux, ce module ne doit être complété qu’une seule fois, dans l’un ou l’autre tableau.
Saisissez ensuite les données de référence en utilisant les derniers résultats programmatiques disponibles, les cibles nationales basées sur le plan stratégique national (PSN) ou équivalent, et la répartition par sources de financement pour les numérateurs des indicateurs sélectionnés. Idéalement, cette répartition des cibles est basée sur un plan stratégique national chiffré et tient compte des ressources spécifiques nécessaires pour atteindre la cible de l’indicateur. Des orientations supplémentaires spécifiques aux indicateurs sont fournies dans la colonne AF de l’onglet 1 de saisie des données.</t>
  </si>
  <si>
    <t>El módulo de TB/VIH y su indicador prioritario están incluidos en las tablas de brechas programáticas de VIH y TB. Cuando el Solicitante presenta solicitudes para ambas enfermedades y debe completar ambas tablas, este módulo debe llenarse solo una vez, en cualquiera de ellas.
A continuación, introduzca los datos de referencia utilizando los últimos resultados programáticos disponibles, las metas nacionales basadas en el Plan Estratégico Nacional (PEN) o equivalente, y la distribución por fuentes de financiamiento para los numeradores de los indicadores seleccionados. Lo ideal es que la distribución de las metas se base en un PEN presupuestado y tenga en cuenta los recursos específicos necesarios para alcanzar la meta del indicador. En la columna AF de la pestaña de introducción de datos 1 se ofrecen directrices adicionales para indicadores específicos.</t>
  </si>
  <si>
    <t>Ressources externes (hors Fonds mondial)</t>
  </si>
  <si>
    <t>Recursos externos (No Fondo Mundial)</t>
  </si>
  <si>
    <t>External Resources (Non-Global Fund)</t>
  </si>
  <si>
    <t>Afghanistan</t>
  </si>
  <si>
    <t>Afganistán</t>
  </si>
  <si>
    <t>Aland Islands</t>
  </si>
  <si>
    <t>Îles Åland</t>
  </si>
  <si>
    <t>Åland, Islas</t>
  </si>
  <si>
    <t>Albania</t>
  </si>
  <si>
    <t>Albanie</t>
  </si>
  <si>
    <t>Algeria</t>
  </si>
  <si>
    <t>Algérie</t>
  </si>
  <si>
    <t>Argelia</t>
  </si>
  <si>
    <t>American Samoa</t>
  </si>
  <si>
    <t>Samoa américaines</t>
  </si>
  <si>
    <t>Samoa Americana</t>
  </si>
  <si>
    <t>Andorra</t>
  </si>
  <si>
    <t>Andorre</t>
  </si>
  <si>
    <t>Angola</t>
  </si>
  <si>
    <t>Anguilla</t>
  </si>
  <si>
    <t>Anguila</t>
  </si>
  <si>
    <t>Antigua and Barbuda</t>
  </si>
  <si>
    <t>Antigua-et-Barbuda</t>
  </si>
  <si>
    <t>Antigua y Barbuda</t>
  </si>
  <si>
    <t>Argentina</t>
  </si>
  <si>
    <t>Argentine</t>
  </si>
  <si>
    <t>Armenia</t>
  </si>
  <si>
    <t>Arménie</t>
  </si>
  <si>
    <t>Aruba</t>
  </si>
  <si>
    <t>Australia</t>
  </si>
  <si>
    <t>Australie</t>
  </si>
  <si>
    <t>Austria</t>
  </si>
  <si>
    <t>Autriche</t>
  </si>
  <si>
    <t>Azerbaijan</t>
  </si>
  <si>
    <t>Azerbaïdjan</t>
  </si>
  <si>
    <t>Azerbaiyán</t>
  </si>
  <si>
    <t>Bahamas</t>
  </si>
  <si>
    <t>Bahamas (las)</t>
  </si>
  <si>
    <t>Bahrain</t>
  </si>
  <si>
    <t>Bahreïn</t>
  </si>
  <si>
    <t>Bahrein</t>
  </si>
  <si>
    <t>Bangladesh</t>
  </si>
  <si>
    <t>Barbados</t>
  </si>
  <si>
    <t>Barbade</t>
  </si>
  <si>
    <t>Belarus</t>
  </si>
  <si>
    <t>Biélorussie</t>
  </si>
  <si>
    <t>Belarús</t>
  </si>
  <si>
    <t>Belgium</t>
  </si>
  <si>
    <t>Belgique</t>
  </si>
  <si>
    <t>Bélgica</t>
  </si>
  <si>
    <t>Belize</t>
  </si>
  <si>
    <t>Belice</t>
  </si>
  <si>
    <t>Benin</t>
  </si>
  <si>
    <t>Bénin</t>
  </si>
  <si>
    <t>Bermuda</t>
  </si>
  <si>
    <t>Bermudes</t>
  </si>
  <si>
    <t>Bermudas</t>
  </si>
  <si>
    <t>Bhutan</t>
  </si>
  <si>
    <t>Bhoutan</t>
  </si>
  <si>
    <t>Bhután</t>
  </si>
  <si>
    <t>Bolivia (Plurinational State)</t>
  </si>
  <si>
    <t>Bolivie (Etat Plurinational)</t>
  </si>
  <si>
    <t>Bolivia (Estado Plurinacional)</t>
  </si>
  <si>
    <t>Bonaire, Sint Eustatius and Saba</t>
  </si>
  <si>
    <t>Bonaire, Saint-Eustache et Saba</t>
  </si>
  <si>
    <t>Bonaire, San Eustaquio y Saba</t>
  </si>
  <si>
    <t>Bosnia and Herzegovina</t>
  </si>
  <si>
    <t>Bosnie-Herzégovine</t>
  </si>
  <si>
    <t>Bosnia y Herzegovina</t>
  </si>
  <si>
    <t>Botswana</t>
  </si>
  <si>
    <t>Brazil</t>
  </si>
  <si>
    <t>Brésil</t>
  </si>
  <si>
    <t>Brasil</t>
  </si>
  <si>
    <t>British Virgin Islands</t>
  </si>
  <si>
    <t>Îles Vierges britanniques</t>
  </si>
  <si>
    <t>Islas Vírgenes británicas</t>
  </si>
  <si>
    <t>Brunei Darussalam</t>
  </si>
  <si>
    <t>Brunéi Darussalam</t>
  </si>
  <si>
    <t>Bulgaria</t>
  </si>
  <si>
    <t>Bulgarie</t>
  </si>
  <si>
    <t>Burkina Faso</t>
  </si>
  <si>
    <t>Burundi</t>
  </si>
  <si>
    <t>Cabo Verde</t>
  </si>
  <si>
    <t>Cambodia</t>
  </si>
  <si>
    <t>Cambodge</t>
  </si>
  <si>
    <t>Camboya</t>
  </si>
  <si>
    <t>Cameroon</t>
  </si>
  <si>
    <t>Cameroun</t>
  </si>
  <si>
    <t>Camerún</t>
  </si>
  <si>
    <t>Canada</t>
  </si>
  <si>
    <t>Canadá</t>
  </si>
  <si>
    <t>Cayman Islands</t>
  </si>
  <si>
    <t>Îles Caïmans</t>
  </si>
  <si>
    <t>Islas Caimán</t>
  </si>
  <si>
    <t>Central African Republic</t>
  </si>
  <si>
    <t>République centrafricaine</t>
  </si>
  <si>
    <t>República Centroafricana</t>
  </si>
  <si>
    <t>Chad</t>
  </si>
  <si>
    <t>Tchad</t>
  </si>
  <si>
    <t>Chile</t>
  </si>
  <si>
    <t>Chili</t>
  </si>
  <si>
    <t>China</t>
  </si>
  <si>
    <t>Chine</t>
  </si>
  <si>
    <t>Colombia</t>
  </si>
  <si>
    <t>Colombie</t>
  </si>
  <si>
    <t>Comoros</t>
  </si>
  <si>
    <t>Comores</t>
  </si>
  <si>
    <t>Comoras</t>
  </si>
  <si>
    <t>Congo</t>
  </si>
  <si>
    <t>Congo (Democratic Republic)</t>
  </si>
  <si>
    <t>Congo (République démocratique)</t>
  </si>
  <si>
    <t>Congo (República Democrática)</t>
  </si>
  <si>
    <t>Cook Islands</t>
  </si>
  <si>
    <t>Îles Cook</t>
  </si>
  <si>
    <t>Islas Cook</t>
  </si>
  <si>
    <t>Costa Rica</t>
  </si>
  <si>
    <t>Croatia</t>
  </si>
  <si>
    <t>Croatie</t>
  </si>
  <si>
    <t>Croacia</t>
  </si>
  <si>
    <t>Cuba</t>
  </si>
  <si>
    <t>Curacao</t>
  </si>
  <si>
    <t>Curaçao</t>
  </si>
  <si>
    <t>Cyprus</t>
  </si>
  <si>
    <t>Chypre</t>
  </si>
  <si>
    <t>Chipre</t>
  </si>
  <si>
    <t>Czechia</t>
  </si>
  <si>
    <t>République tchèque</t>
  </si>
  <si>
    <t>República Checa</t>
  </si>
  <si>
    <t>Côte d'Ivoire</t>
  </si>
  <si>
    <t>Denmark</t>
  </si>
  <si>
    <t>Danemark</t>
  </si>
  <si>
    <t>Dinamarca</t>
  </si>
  <si>
    <t>Djibouti</t>
  </si>
  <si>
    <t>Dominica</t>
  </si>
  <si>
    <t>Dominique</t>
  </si>
  <si>
    <t>Dominican Republic</t>
  </si>
  <si>
    <t>République dominicaine</t>
  </si>
  <si>
    <t>República Dominicana</t>
  </si>
  <si>
    <t>Ecuador</t>
  </si>
  <si>
    <t>Équateur</t>
  </si>
  <si>
    <t>Egypt</t>
  </si>
  <si>
    <t>Égypte</t>
  </si>
  <si>
    <t>Egipto</t>
  </si>
  <si>
    <t>El Salvador</t>
  </si>
  <si>
    <t>Salvador</t>
  </si>
  <si>
    <t>Equatorial Guinea</t>
  </si>
  <si>
    <t>Guinée équatoriale</t>
  </si>
  <si>
    <t>Guinea Ecuatorial</t>
  </si>
  <si>
    <t>Eritrea</t>
  </si>
  <si>
    <t>Érythrée</t>
  </si>
  <si>
    <t>Estonia</t>
  </si>
  <si>
    <t>Estonie</t>
  </si>
  <si>
    <t>Eswatini</t>
  </si>
  <si>
    <t>Ethiopia</t>
  </si>
  <si>
    <t>Éthiopie</t>
  </si>
  <si>
    <t>Etiopía</t>
  </si>
  <si>
    <t>Faeroe Islands</t>
  </si>
  <si>
    <t>Îles Féroé</t>
  </si>
  <si>
    <t>Islas Feroe</t>
  </si>
  <si>
    <t>Falkland Islands (Malvinas)</t>
  </si>
  <si>
    <t>Malouines (Falkland)</t>
  </si>
  <si>
    <t>Islas Malvinas (Falkland)</t>
  </si>
  <si>
    <t>Fiji</t>
  </si>
  <si>
    <t>Fidji</t>
  </si>
  <si>
    <t>Finland</t>
  </si>
  <si>
    <t>Finlande</t>
  </si>
  <si>
    <t>Finlandia</t>
  </si>
  <si>
    <t>France</t>
  </si>
  <si>
    <t>Francia</t>
  </si>
  <si>
    <t>French Guiana</t>
  </si>
  <si>
    <t>Guyane</t>
  </si>
  <si>
    <t>Guayana Francesa</t>
  </si>
  <si>
    <t>French Polynesia</t>
  </si>
  <si>
    <t>Polynésie française</t>
  </si>
  <si>
    <t>Polinesia Francesa</t>
  </si>
  <si>
    <t>Gabon</t>
  </si>
  <si>
    <t>Gabón</t>
  </si>
  <si>
    <t>Gambia</t>
  </si>
  <si>
    <t>Gambie</t>
  </si>
  <si>
    <t>Georgia</t>
  </si>
  <si>
    <t>Géorgie</t>
  </si>
  <si>
    <t>Germany</t>
  </si>
  <si>
    <t>Allemagne</t>
  </si>
  <si>
    <t>Alemania</t>
  </si>
  <si>
    <t>Ghana</t>
  </si>
  <si>
    <t>Gibraltar</t>
  </si>
  <si>
    <t>Greece</t>
  </si>
  <si>
    <t>Grèce</t>
  </si>
  <si>
    <t>Grecia</t>
  </si>
  <si>
    <t>Greenland</t>
  </si>
  <si>
    <t>Groenland</t>
  </si>
  <si>
    <t>Groenlandia</t>
  </si>
  <si>
    <t>Grenada</t>
  </si>
  <si>
    <t>Grenade</t>
  </si>
  <si>
    <t>Granada</t>
  </si>
  <si>
    <t>Guadeloupe</t>
  </si>
  <si>
    <t>Guam</t>
  </si>
  <si>
    <t>Guatemala</t>
  </si>
  <si>
    <t>Guernsey</t>
  </si>
  <si>
    <t>Guernesey</t>
  </si>
  <si>
    <t>Guinea</t>
  </si>
  <si>
    <t>Guinée</t>
  </si>
  <si>
    <t>Guinea-Bissau</t>
  </si>
  <si>
    <t>Guinée-Bissau</t>
  </si>
  <si>
    <t>Guinea Bissau</t>
  </si>
  <si>
    <t>Guyana</t>
  </si>
  <si>
    <t>Haiti</t>
  </si>
  <si>
    <t>Haïti</t>
  </si>
  <si>
    <t>Haití</t>
  </si>
  <si>
    <t>Holy See</t>
  </si>
  <si>
    <t>Saint-Siège (Vatican)</t>
  </si>
  <si>
    <t>Santa Sede</t>
  </si>
  <si>
    <t>Honduras</t>
  </si>
  <si>
    <t>Hong Kong</t>
  </si>
  <si>
    <t>Hungary</t>
  </si>
  <si>
    <t>Hongrie</t>
  </si>
  <si>
    <t>Hungría</t>
  </si>
  <si>
    <t>Iceland</t>
  </si>
  <si>
    <t>Islande</t>
  </si>
  <si>
    <t>Islandia</t>
  </si>
  <si>
    <t>India</t>
  </si>
  <si>
    <t>Inde</t>
  </si>
  <si>
    <t>Indonesia</t>
  </si>
  <si>
    <t>Indonésie</t>
  </si>
  <si>
    <t>Iran (Islamic Republic)</t>
  </si>
  <si>
    <t>Iran</t>
  </si>
  <si>
    <t>Irán (República Islámica)</t>
  </si>
  <si>
    <t>Iraq</t>
  </si>
  <si>
    <t>Irak</t>
  </si>
  <si>
    <t>Ireland</t>
  </si>
  <si>
    <t>Irlande</t>
  </si>
  <si>
    <t>Irlanda</t>
  </si>
  <si>
    <t>Isle of Man</t>
  </si>
  <si>
    <t>Île de Man</t>
  </si>
  <si>
    <t>Isla de Man</t>
  </si>
  <si>
    <t>Israel</t>
  </si>
  <si>
    <t>Israël</t>
  </si>
  <si>
    <t>Italy</t>
  </si>
  <si>
    <t>Italie</t>
  </si>
  <si>
    <t>Italia</t>
  </si>
  <si>
    <t>Jamaica</t>
  </si>
  <si>
    <t>Jamaïque</t>
  </si>
  <si>
    <t>Japan</t>
  </si>
  <si>
    <t>Japon</t>
  </si>
  <si>
    <t>Japón</t>
  </si>
  <si>
    <t>Jersey</t>
  </si>
  <si>
    <t>Jordan</t>
  </si>
  <si>
    <t>Jordanie</t>
  </si>
  <si>
    <t>Jordania</t>
  </si>
  <si>
    <t>Kazakhstan</t>
  </si>
  <si>
    <t>Kazajstán</t>
  </si>
  <si>
    <t>Kenya</t>
  </si>
  <si>
    <t>Kiribati</t>
  </si>
  <si>
    <t>Korea (Democratic Peoples Republic)</t>
  </si>
  <si>
    <t>Corée du Nord</t>
  </si>
  <si>
    <t>Corea (República Popular Democrática)</t>
  </si>
  <si>
    <t>Korea (Republic)</t>
  </si>
  <si>
    <t>Corée du Sud</t>
  </si>
  <si>
    <t>Corea (República)</t>
  </si>
  <si>
    <t>Kosovo</t>
  </si>
  <si>
    <t>Kuwait</t>
  </si>
  <si>
    <t>Koweït</t>
  </si>
  <si>
    <t>Kyrgyzstan</t>
  </si>
  <si>
    <t>Kirghizistan</t>
  </si>
  <si>
    <t>Kirguistán</t>
  </si>
  <si>
    <t>Lao (Peoples Democratic Republic)</t>
  </si>
  <si>
    <t>Laos</t>
  </si>
  <si>
    <t>Lao (República Democrática Popular)</t>
  </si>
  <si>
    <t>Latvia</t>
  </si>
  <si>
    <t>Lettonie</t>
  </si>
  <si>
    <t>Letonia</t>
  </si>
  <si>
    <t>Lebanon</t>
  </si>
  <si>
    <t>Liban</t>
  </si>
  <si>
    <t>Líbano</t>
  </si>
  <si>
    <t>Lesotho</t>
  </si>
  <si>
    <t>Liberia</t>
  </si>
  <si>
    <t>Libya</t>
  </si>
  <si>
    <t>Libye</t>
  </si>
  <si>
    <t>Libia</t>
  </si>
  <si>
    <t>Liechtenstein</t>
  </si>
  <si>
    <t>Lithuania</t>
  </si>
  <si>
    <t>Lituanie</t>
  </si>
  <si>
    <t>Lituania</t>
  </si>
  <si>
    <t>Luxembourg</t>
  </si>
  <si>
    <t>Luxemburgo</t>
  </si>
  <si>
    <t>Macao</t>
  </si>
  <si>
    <t>Madagascar</t>
  </si>
  <si>
    <t>Malawi</t>
  </si>
  <si>
    <t>Malaysia</t>
  </si>
  <si>
    <t>Malaisie</t>
  </si>
  <si>
    <t>Malasia</t>
  </si>
  <si>
    <t>Maldives</t>
  </si>
  <si>
    <t>Maldivas</t>
  </si>
  <si>
    <t>Mali</t>
  </si>
  <si>
    <t>Malí</t>
  </si>
  <si>
    <t>Malta</t>
  </si>
  <si>
    <t>Malte</t>
  </si>
  <si>
    <t>Marshall Islands</t>
  </si>
  <si>
    <t>Îles Marshall</t>
  </si>
  <si>
    <t>Islas Marshall</t>
  </si>
  <si>
    <t>Martinique</t>
  </si>
  <si>
    <t>Mauritania</t>
  </si>
  <si>
    <t>Mauritanie</t>
  </si>
  <si>
    <t>Mauritius</t>
  </si>
  <si>
    <t>Maurice</t>
  </si>
  <si>
    <t>Mauricio</t>
  </si>
  <si>
    <t>Mayotte</t>
  </si>
  <si>
    <t>Mexico</t>
  </si>
  <si>
    <t>Mexique</t>
  </si>
  <si>
    <t>México</t>
  </si>
  <si>
    <t>Micronesia (Federated States)</t>
  </si>
  <si>
    <t>Micronésie</t>
  </si>
  <si>
    <t>Micronesia (Estados Federados)</t>
  </si>
  <si>
    <t>Monaco</t>
  </si>
  <si>
    <t>Mónaco</t>
  </si>
  <si>
    <t>Mongolia</t>
  </si>
  <si>
    <t>Mongolie</t>
  </si>
  <si>
    <t>Montenegro</t>
  </si>
  <si>
    <t>Monténégro</t>
  </si>
  <si>
    <t>Montserrat</t>
  </si>
  <si>
    <t>Morocco</t>
  </si>
  <si>
    <t>Maroc</t>
  </si>
  <si>
    <t>Marruecos</t>
  </si>
  <si>
    <t>Mozambique</t>
  </si>
  <si>
    <t>Myanmar</t>
  </si>
  <si>
    <t>Birmanie</t>
  </si>
  <si>
    <t>Namibia</t>
  </si>
  <si>
    <t>Namibie</t>
  </si>
  <si>
    <t>Nauru</t>
  </si>
  <si>
    <t>Nepal</t>
  </si>
  <si>
    <t>Népal</t>
  </si>
  <si>
    <t>Netherlands</t>
  </si>
  <si>
    <t>Pays-Bas</t>
  </si>
  <si>
    <t>Países Bajos</t>
  </si>
  <si>
    <t>New Caledonia</t>
  </si>
  <si>
    <t>Nouvelle-Calédonie</t>
  </si>
  <si>
    <t>Nueva Caledonia</t>
  </si>
  <si>
    <t>New Zealand</t>
  </si>
  <si>
    <t>Nouvelle-Zélande</t>
  </si>
  <si>
    <t>Nueva Zelandia</t>
  </si>
  <si>
    <t>Nicaragua</t>
  </si>
  <si>
    <t>Niger</t>
  </si>
  <si>
    <t>Níger</t>
  </si>
  <si>
    <t>Nigeria</t>
  </si>
  <si>
    <t>Niue</t>
  </si>
  <si>
    <t>Norfolk Island</t>
  </si>
  <si>
    <t>Île Norfolk</t>
  </si>
  <si>
    <t>Isla Norfolk</t>
  </si>
  <si>
    <t>North Macedonia</t>
  </si>
  <si>
    <t>Macédoine du Nord</t>
  </si>
  <si>
    <t>Macedonia del Norte</t>
  </si>
  <si>
    <t>Northern Mariana Islands</t>
  </si>
  <si>
    <t>Îles Mariannes du Nord</t>
  </si>
  <si>
    <t>Islas Marianas del Norte</t>
  </si>
  <si>
    <t>Norway</t>
  </si>
  <si>
    <t>Norvège</t>
  </si>
  <si>
    <t>Noruega</t>
  </si>
  <si>
    <t>Oman</t>
  </si>
  <si>
    <t>Omán</t>
  </si>
  <si>
    <t>Pakistan</t>
  </si>
  <si>
    <t>Pakistán</t>
  </si>
  <si>
    <t>Palau</t>
  </si>
  <si>
    <t>Palaos</t>
  </si>
  <si>
    <t>Palestine</t>
  </si>
  <si>
    <t>Palestina (Estado)</t>
  </si>
  <si>
    <t>Panama</t>
  </si>
  <si>
    <t>Panamá</t>
  </si>
  <si>
    <t>Papua New Guinea</t>
  </si>
  <si>
    <t>Papouasie-Nouvelle-Guinée</t>
  </si>
  <si>
    <t>Papua Nueva Guinea</t>
  </si>
  <si>
    <t>Paraguay</t>
  </si>
  <si>
    <t>Peru</t>
  </si>
  <si>
    <t>Pérou</t>
  </si>
  <si>
    <t>Perú</t>
  </si>
  <si>
    <t>Philippines</t>
  </si>
  <si>
    <t>Filipinas</t>
  </si>
  <si>
    <t>Pitcairn</t>
  </si>
  <si>
    <t>Îles Pitcairn</t>
  </si>
  <si>
    <t>Poland</t>
  </si>
  <si>
    <t>Pologne</t>
  </si>
  <si>
    <t>Polonia</t>
  </si>
  <si>
    <t>Portugal</t>
  </si>
  <si>
    <t>Puerto Rico</t>
  </si>
  <si>
    <t>Porto Rico</t>
  </si>
  <si>
    <t>Qatar</t>
  </si>
  <si>
    <t>Romania</t>
  </si>
  <si>
    <t>Roumanie</t>
  </si>
  <si>
    <t>Rumania</t>
  </si>
  <si>
    <t>Russian Federation</t>
  </si>
  <si>
    <t>Russie</t>
  </si>
  <si>
    <t>Rusia (Federación)</t>
  </si>
  <si>
    <t>Rwanda</t>
  </si>
  <si>
    <t>Réunion</t>
  </si>
  <si>
    <t>Reunión</t>
  </si>
  <si>
    <t>Saint Helena</t>
  </si>
  <si>
    <t>Sainte-Hélène, Ascension et Tristan da Cunha</t>
  </si>
  <si>
    <t>Santa Helena, Ascensión y Tristán de Acuña</t>
  </si>
  <si>
    <t>Saint Kitts and Nevis</t>
  </si>
  <si>
    <t>Saint-Christophe-et-Niévès</t>
  </si>
  <si>
    <t>Saint Kitts y Nevis</t>
  </si>
  <si>
    <t>Saint Lucia</t>
  </si>
  <si>
    <t>Sainte-Lucie</t>
  </si>
  <si>
    <t>Santa Lucía</t>
  </si>
  <si>
    <t>Saint Pierre and Miquelon</t>
  </si>
  <si>
    <t>Saint-Pierre-et-Miquelon</t>
  </si>
  <si>
    <t>San Pedro y Miquelón</t>
  </si>
  <si>
    <t>Saint Vincent and Grenadines</t>
  </si>
  <si>
    <t>Saint-Vincent-et-les Grenadines</t>
  </si>
  <si>
    <t>San Vicente y las Granadinas</t>
  </si>
  <si>
    <t>Samoa</t>
  </si>
  <si>
    <t>San Marino</t>
  </si>
  <si>
    <t>Saint-Marin</t>
  </si>
  <si>
    <t>Sao Tome and Principe</t>
  </si>
  <si>
    <t>Sao Tomé-et-Principe</t>
  </si>
  <si>
    <t>Santo Tomé y Príncipe</t>
  </si>
  <si>
    <t>Saudi Arabia</t>
  </si>
  <si>
    <t>Arabie saoudite</t>
  </si>
  <si>
    <t>Arabia Saudita</t>
  </si>
  <si>
    <t>Senegal</t>
  </si>
  <si>
    <t>Sénégal</t>
  </si>
  <si>
    <t>Serbia</t>
  </si>
  <si>
    <t>Serbie</t>
  </si>
  <si>
    <t>Seychelles</t>
  </si>
  <si>
    <t>Sierra Leone</t>
  </si>
  <si>
    <t>Sierra leona</t>
  </si>
  <si>
    <t>Singapore</t>
  </si>
  <si>
    <t>Singapour</t>
  </si>
  <si>
    <t>Singapur</t>
  </si>
  <si>
    <t>Sint Maarten (Dutch part)</t>
  </si>
  <si>
    <t>Sint Maarten</t>
  </si>
  <si>
    <t>Sint Maarten (parte neerlandesa)</t>
  </si>
  <si>
    <t>Slovakia</t>
  </si>
  <si>
    <t>Slovaquie</t>
  </si>
  <si>
    <t>Eslovaquia</t>
  </si>
  <si>
    <t>Slovenia</t>
  </si>
  <si>
    <t>Slovénie</t>
  </si>
  <si>
    <t>Eslovenia</t>
  </si>
  <si>
    <t>Solomon Islands</t>
  </si>
  <si>
    <t>Salomon</t>
  </si>
  <si>
    <t>Islas Salomón</t>
  </si>
  <si>
    <t>Somalia</t>
  </si>
  <si>
    <t>Somalie</t>
  </si>
  <si>
    <t>South Africa</t>
  </si>
  <si>
    <t>Afrique du Sud</t>
  </si>
  <si>
    <t>Sudáfrica</t>
  </si>
  <si>
    <t>South Sudan</t>
  </si>
  <si>
    <t>Soudan du Sud</t>
  </si>
  <si>
    <t>Sudán del Sur</t>
  </si>
  <si>
    <t>Spain</t>
  </si>
  <si>
    <t>Espagne</t>
  </si>
  <si>
    <t>España</t>
  </si>
  <si>
    <t>Sri Lanka</t>
  </si>
  <si>
    <t>Sudan</t>
  </si>
  <si>
    <t>Soudan</t>
  </si>
  <si>
    <t>Sudán</t>
  </si>
  <si>
    <t>Suriname</t>
  </si>
  <si>
    <t>Svalbard and Jan Mayen Islands</t>
  </si>
  <si>
    <t>Svalbard et ile Jan Mayen</t>
  </si>
  <si>
    <t>Svalbard y Jan Mayen</t>
  </si>
  <si>
    <t>Sweden</t>
  </si>
  <si>
    <t>Suède</t>
  </si>
  <si>
    <t>Suecia</t>
  </si>
  <si>
    <t>Switzerland</t>
  </si>
  <si>
    <t>Suisse</t>
  </si>
  <si>
    <t>Suiza</t>
  </si>
  <si>
    <t>Syrian Arab Republic</t>
  </si>
  <si>
    <t>Syrie</t>
  </si>
  <si>
    <t>Siria (República Árabe)</t>
  </si>
  <si>
    <t>Taiwan</t>
  </si>
  <si>
    <t>Taïwan</t>
  </si>
  <si>
    <t>Taiwán</t>
  </si>
  <si>
    <t>Tajikistan</t>
  </si>
  <si>
    <t>Tadjikistan</t>
  </si>
  <si>
    <t>Tayikistán</t>
  </si>
  <si>
    <t>Tanzania (United Republic)</t>
  </si>
  <si>
    <t>Tanzanie (République Unie)</t>
  </si>
  <si>
    <t>Tanzania (República Unida)</t>
  </si>
  <si>
    <t>Thailand</t>
  </si>
  <si>
    <t>Thaïlande</t>
  </si>
  <si>
    <t>Tailandia</t>
  </si>
  <si>
    <t>Timor-Leste</t>
  </si>
  <si>
    <t>Timor oriental</t>
  </si>
  <si>
    <t>Togo</t>
  </si>
  <si>
    <t>Tokelau</t>
  </si>
  <si>
    <t>Tonga</t>
  </si>
  <si>
    <t>Trinidad and Tobago</t>
  </si>
  <si>
    <t>Trinité-et-Tobago</t>
  </si>
  <si>
    <t>Trinidad y Tabago</t>
  </si>
  <si>
    <t>Tunisia</t>
  </si>
  <si>
    <t>Tunisie</t>
  </si>
  <si>
    <t>Túnez</t>
  </si>
  <si>
    <t>Turkmenistan</t>
  </si>
  <si>
    <t>Turkménistan</t>
  </si>
  <si>
    <t>Turkmenistán</t>
  </si>
  <si>
    <t>Turks and Caicos Islands</t>
  </si>
  <si>
    <t>Îles Turques-et-Caïques</t>
  </si>
  <si>
    <t>Islas Turcas y Caicos</t>
  </si>
  <si>
    <t>Tuvalu</t>
  </si>
  <si>
    <t>Türkiye</t>
  </si>
  <si>
    <t>Uganda</t>
  </si>
  <si>
    <t>Ouganda</t>
  </si>
  <si>
    <t>Ukraine</t>
  </si>
  <si>
    <t>Ucrania</t>
  </si>
  <si>
    <t>United Arab Emirates</t>
  </si>
  <si>
    <t>Émirats arabes unis</t>
  </si>
  <si>
    <t>Emiratos Árabes Unidos</t>
  </si>
  <si>
    <t>United Kingdom</t>
  </si>
  <si>
    <t>Royaume-Uni</t>
  </si>
  <si>
    <t>Reino Unido de Gran Bretaña e Irlanda del Norte</t>
  </si>
  <si>
    <t>United States</t>
  </si>
  <si>
    <t>États-Unis</t>
  </si>
  <si>
    <t>Estados Unidos de América</t>
  </si>
  <si>
    <t>United States Virgin Islands</t>
  </si>
  <si>
    <t>Îles Vierges des États-Unis</t>
  </si>
  <si>
    <t>Islas Vírgenes (Estados Unidos)</t>
  </si>
  <si>
    <t>Uruguay</t>
  </si>
  <si>
    <t>Uzbekistan</t>
  </si>
  <si>
    <t>Ouzbékistan</t>
  </si>
  <si>
    <t>Uzbekistán</t>
  </si>
  <si>
    <t>Vanuatu</t>
  </si>
  <si>
    <t>Venezuela</t>
  </si>
  <si>
    <t>Viet Nam</t>
  </si>
  <si>
    <t>Viêt Nam</t>
  </si>
  <si>
    <t>Wallis and Futuna Islands</t>
  </si>
  <si>
    <t>Wallis-et-Futuna</t>
  </si>
  <si>
    <t>Wallis y Futuna</t>
  </si>
  <si>
    <t>Western Sahara</t>
  </si>
  <si>
    <t>Sahara occidental</t>
  </si>
  <si>
    <t>Sahara Occidental</t>
  </si>
  <si>
    <t>Yemen</t>
  </si>
  <si>
    <t>Yémen</t>
  </si>
  <si>
    <t>Zambia</t>
  </si>
  <si>
    <t>Zambie</t>
  </si>
  <si>
    <t>Zanzibar</t>
  </si>
  <si>
    <t>Zimbabwe</t>
  </si>
  <si>
    <t>CountryPicklist</t>
  </si>
  <si>
    <r>
      <rPr>
        <b/>
        <sz val="11"/>
        <color theme="1"/>
        <rFont val="Calibri"/>
        <family val="2"/>
        <scheme val="minor"/>
      </rPr>
      <t>Section A. Data Entry Tabs</t>
    </r>
    <r>
      <rPr>
        <sz val="11"/>
        <color theme="1"/>
        <rFont val="Calibri"/>
        <family val="2"/>
        <scheme val="minor"/>
      </rPr>
      <t xml:space="preserve">
</t>
    </r>
  </si>
  <si>
    <t>Do not use copy-and-paste functions for any cells in Data Entry Tabs 1 and 2, Section A. This may alter the cell formatting and cause errors in automated formulas in other sections.</t>
  </si>
  <si>
    <r>
      <rPr>
        <b/>
        <sz val="11"/>
        <color theme="1"/>
        <rFont val="Calibri"/>
        <family val="2"/>
        <scheme val="minor"/>
      </rPr>
      <t xml:space="preserve">Section A. Onglets de saisie des données </t>
    </r>
    <r>
      <rPr>
        <sz val="11"/>
        <color theme="1"/>
        <rFont val="Calibri"/>
        <family val="2"/>
        <scheme val="minor"/>
      </rPr>
      <t xml:space="preserve">
</t>
    </r>
  </si>
  <si>
    <t>N’utilisez pas les fonctions de copier-coller pour les cellules des onglets de saisie des données 1 et 2, section A. Cela pourrait modifier le formatage des cellules et provoquer des erreurs dans les formules automatisées des autres sections.</t>
  </si>
  <si>
    <r>
      <rPr>
        <b/>
        <sz val="11"/>
        <color theme="1"/>
        <rFont val="Calibri"/>
        <family val="2"/>
        <scheme val="minor"/>
      </rPr>
      <t xml:space="preserve">Sección A. Pestañas de introducción de datos </t>
    </r>
    <r>
      <rPr>
        <sz val="11"/>
        <color theme="1"/>
        <rFont val="Calibri"/>
        <family val="2"/>
        <scheme val="minor"/>
      </rPr>
      <t xml:space="preserve">
</t>
    </r>
  </si>
  <si>
    <t>No utilice funciones de copiar y pegar en ninguna de las celdas de las Pestañas de Ingreso de Datos 1 y 2, sección A. Esto podría alterar el formato de las celdas y generar errores en las fórmulas automatizadas de otras secciones.</t>
  </si>
  <si>
    <t>Légende des Couleurs</t>
  </si>
  <si>
    <t>Leyenda de Colores</t>
  </si>
  <si>
    <t>Color Legend</t>
  </si>
  <si>
    <t>texto rojo</t>
  </si>
  <si>
    <t>texto azul</t>
  </si>
  <si>
    <t>texto naranja</t>
  </si>
  <si>
    <t xml:space="preserve">Please read the instructions carefully before completing the Programmatic Gap Table. </t>
  </si>
  <si>
    <t>Instructions for filling out the TB Programmatic Gap Table</t>
  </si>
  <si>
    <t xml:space="preserve">Please complete the Programmatic Gap Table by providing data for the priority modules and respective indicators in Data Entry Tab 1 (tab entitled Section_A_TB_Numerator_Tab_1) and Data Entry Tab 2 (tab entitled Section_A_TB_Denominators_Tab_2). 
</t>
  </si>
  <si>
    <t>Programmatic Gap Table completion is required for Applicants from all High Impact (HI) and Core portfolios. For Focused portfolios, completion is optional and under the guidance of Global Fund Country Teams.</t>
  </si>
  <si>
    <t xml:space="preserve">Veuillez lire attentivement les instructions avant de remplir le Tableau des Lacunes Programmatiques. </t>
  </si>
  <si>
    <t>Instructions pour remplir le Tableau des Lacunes Programmatiques en matière de tuberculose</t>
  </si>
  <si>
    <t>Veuillez remplir le Tableau des Lacunes Programmatiques en fournissant des données pour les modules prioritaires et les indicateurs respectifs dans l’onglet 1 de saisie des données (onglet intitulé Section_A_TB_Numerator_Tab_1) et l’onglet 2 de saisie des données (onglet intitulé Section_A_TB_Denominators_Tab_2).</t>
  </si>
  <si>
    <t>Le Tableau des Lacunes Programmatiques en matière de tuberculose estime les lacunes pour certains indicateurs de quatre modules prioritaires du cadre modulaire : Prévention de la tuberculose, Services de dépistage de la tuberculose différenciés, Traitement, prise en charge et soutien et Tuberculose / VIH.</t>
  </si>
  <si>
    <t>Le Tableau des Lacunes Programmatiques en matière de tuberculose se compose de trois sections : la section A pour la saisie des données, la section B pour le résumé des lacunes en matière de tuberculose et la section C pour le résumé des cibles et des contributions couvertes en matière de tuberculose.</t>
  </si>
  <si>
    <t xml:space="preserve">Lea con atención las instrucciones antes de completar la Tabla de Deficiencias Programáticas. </t>
  </si>
  <si>
    <t>Instrucciones para rellenar la Tabla de Deficiencias Programáticas de la tuberculosis</t>
  </si>
  <si>
    <t>Complete la Tabla de Deficiencias Programáticas proporcionando datos para los módulos prioritarios y sus respectivos indicadores en la pestaña de introducción de datos 1 (titulada Section_A_TB_Numerator_Tab_1) y en la pestaña de introducción de datos 2 (titulada Section_A_TB_Denominators_Tab_2).</t>
  </si>
  <si>
    <t>La Tabla de Deficiencias Programáticas de la tuberculosis calcula las deficiencias relativas a indicadores seleccionados de los cuatro módulos prioritarios del marco modular: Prevención de la tuberculosis; Servicios de pruebas diferenciadas de la tuberculosis; Tratamiento, atención y apoyo; y Tuberculosis/VIH.</t>
  </si>
  <si>
    <t xml:space="preserve">La Tabla de Deficiencias Programáticas de la tuberculosis consta de tres secciones: la sección A para introducir datos, la sección B para resumir las deficiencias relacionadas con la tuberculosis, y la sección C para resumir las metas y contribuciones cubiertas en materia de tuberculosis. </t>
  </si>
  <si>
    <t>The TB/HIV module and its priority indicator are included in both the HIV and TB Programmatic Gap Tables. When Applicants are submitting requests for both diseases and must complete both tables, this module should be filled out only once, in either table.
Then input baseline data using the latest programmatic results available, country targets based on the National Strategic Plan (NSP) or equivalent, and split by funding sources for the numerators of the selected indicators. Ideally, this split of targets is based on a costed NSP and considers specific resources needed to achieve the indicator target. Additional guidance specific to the indicators is provided in Column AF in Data Entry Tab 1.</t>
  </si>
  <si>
    <t>cells to be completed by Applicants using country data</t>
  </si>
  <si>
    <t xml:space="preserve">cells to be completed by Applicants </t>
  </si>
  <si>
    <t>Fields not required for completion, based on the Applicant's module and/or indicator selection.</t>
  </si>
  <si>
    <t xml:space="preserve">Pour remplir cette page de couverture, sélectionnez le Candidat et le type de Candidat dans les listes déroulantes. </t>
  </si>
  <si>
    <t>Type de Candidat</t>
  </si>
  <si>
    <t>Le Tableau des Lacunes Programmatiques doit être rempli par les Candidats de tous les portefeuilles à fort impact et essentiels. Pour les portefeuilles ciblés, l’achèvement est facultatif et se fait sous les orientations des équipes de pays du Fonds mondial.</t>
  </si>
  <si>
    <t>Bien que des indicateurs sélectionnés pour la prévention de la tuberculose et les services de dépistage de la tuberculose différenciés soient fournis dans les tableaux relatifs aux populations clés et vulnérables, les Candidats sont priés de sélectionner au moins deux populations clés prioritaires dans la demande de financement, sauf indication contraire de l’équipe de pays. En outre, pour les pays dont la population prioritaire est constituée d’adolescentes et de jeunes femmes, les tableaux de prévention de la tuberculose doivent également être remplis pour ce groupe de population.</t>
  </si>
  <si>
    <t>Objectif : présenter le calcul automatisé des lacunes pour les indicateurs sélectionnés. Les lacunes programmatiques sont estimées à l’aide des données fournies par les Candidats dans les onglets 1 et 2 de saisie des données.</t>
  </si>
  <si>
    <t>Les indicateurs de résultats TB O-5 (couverture du traitement de la TB) et TB O-6.1 (couverture du traitement de la TB-RR) sont des indicateurs interdépendants avec les indicateurs TBDT-1 et DRTB-2. Ils sont automatiquement calculés uniquement dans cet onglet et ne nécessitent aucune sélection de la part du demandeur.
Objectif : présenter les calculs automatisés des contributions aux cibles couvertes par les sources de financement disponibles. Les cibles couvertes par l’ensemble des sources et des contributions (c’est-à-dire nationales, du Fonds mondial et des autres donateurs externes) sont calculées à l’aide des données fournies par le Candidat dans les onglets 1 et 2 de saisie des données.</t>
  </si>
  <si>
    <t>à remplir par les Candidats en ayant recours aux données du pays</t>
  </si>
  <si>
    <t>* Pour la sélection des modules prioritaires à remplir, veuillez vous référer aux instructions du premier onglet. Les modules prioritaires et/ou les indicateurs qui ne sont pas sélectionnés n’ont pas besoin d’être remplis par le Candidat.</t>
  </si>
  <si>
    <t xml:space="preserve">à remplir par les Candidats </t>
  </si>
  <si>
    <t>Les Candidats sont encouragés à utiliser les dernières estimations de l’incidence de la tuberculose (toutes formes confondues) en se basant sur les estimations modélisées de l’OMS. Pour le nombre estimé pendant la période de mise en œuvre, les pays peuvent utiliser la dernière estimation ou appliquer des projections nationales, en indiquant les hypothèses et les méthodes utilisées pour les projections nationales dans l’encadré réservé aux commentaires.</t>
  </si>
  <si>
    <t>Les Candidats sont encouragés à utiliser les dernières estimations de l’incidence de la tuberculose pharmacorésistante en se basant sur les estimations modélisées de l’OMS. Pour le nombre estimé pendant la période de mise en œuvre, les pays peuvent utiliser la dernière estimation ou appliquer des projections nationales, en indiquant les hypothèses et les méthodes utilisées pour les projections nationales dans l’encadré réservé aux commentaires.</t>
  </si>
  <si>
    <t>Action pour le Candidat</t>
  </si>
  <si>
    <t xml:space="preserve">Les Candidats doivent corriger les valeurs négatives.   </t>
  </si>
  <si>
    <t>Les valeurs positives sont acceptées. Les Candidats sont encouragés à vérifier que les valeurs sont correctes, car ces valeurs déterminent l’écart par rapport à la cible nationale et aux cibles mondiales.</t>
  </si>
  <si>
    <t xml:space="preserve">L’écart par rapport aux cibles nationales est un nombre négatif :
Cela indique que la somme des cibles couvertes par toutes les sources dépasse la cible nationale. Les Candidats doivent corriger cet écart avant d’envoyer leur demande. 
L’écart par rapport à la cible mondiale est un nombre négatif :
Cela indique que la cible nationale et les cibles couvertes dépassent la cible mondiale estimée et/ou le besoin estimé. Les Candidats sont encouragés à corriger cet écart en révisant l’ambition de la cible et/ou les estimations fournies. </t>
  </si>
  <si>
    <t>Les écarts critiques (p. ex. surlignés en rouge et en orange) doivent être pris en compte dans l’établissement des priorités d’investissement de la demande de financement. Les Candidats doivent veiller à l’alignement sur les autres composantes de la demande de financement, comme le tableau du paysage de financement et la PAAR.</t>
  </si>
  <si>
    <t>Champs non obligatoires, d’après la sélection de modules et/ou d’indicateurs du Candidat.</t>
  </si>
  <si>
    <t xml:space="preserve">Les Candidats peuvent réviser leur sélection de modules et/ou d’indicateurs dans la section A de l’onglet 1 (numérateur) pour permettre la saisie des données dans ces champs.
</t>
  </si>
  <si>
    <t xml:space="preserve">Para completar esta portada, seleccione el Solicitante y el tipo de Solicitante en el menú desplegable. </t>
  </si>
  <si>
    <t>Tipo de Solicitante</t>
  </si>
  <si>
    <t>Todos los Solicitantes de portafolios de alto impacto y centrales deben completar la Tabla de Deficiencias Programáticas. En el caso de los portafolios enfocados, es opcional (de completarla, se seguirán las orientaciones de los Equipos de País del Fondo Mundial).</t>
  </si>
  <si>
    <t>Aunque los indicadores seleccionados para la Prevención de la tuberculosis y los Servicios de pruebas diferenciadas de la tuberculosis se incluyen en las tablas para poblaciones clave y vulnerables, los Solicitantes deben seleccionar al menos dos poblaciones clave prioritarias en la solicitud de financiamiento, a menos que el Equipo de País indique lo contrario. Además, los países que dan prioridad a la población de niñas adolescentes y mujeres jóvenes también deberán completar las tablas de Prevención de la tuberculosis para este grupo.</t>
  </si>
  <si>
    <t>Finalidad: presentar el cálculo automatizado de las deficiencias para los indicadores seleccionados. La deficiencia programática se estima utilizando los datos que los Solicitantes han proporcionado en las pestañas de introducción de datos 1 y 2.</t>
  </si>
  <si>
    <t>Los indicadores de resultado TB O-5 (cobertura del tratamiento de TB) y TB O-6.1 (cobertura del tratamiento de TB-RR) están interrelacionados con los indicadores TBDT-1 y DRTB-2. Estos se calculan automáticamente únicamente en esta pestaña y no requieren ninguna selección por parte del Solicitante.
Finalidad: presentar los cálculos automatizados de las contribuciones a las metas cubiertas por las fuentes de financiamiento disponibles. Las metas cubiertas por todas las fuentes y contribuciones (es decir, nacionales, Fondo Mundial y otros donantes externos) se calculan utilizando los datos facilitados por el Solicitante en las pestañas de introducción de datos 1 y 2.</t>
  </si>
  <si>
    <t>Los Solicitantes deben completar las celdas resaltadas con los datos nacionales</t>
  </si>
  <si>
    <t>* Para seleccionar los módulos prioritarios que se completarán, consulte las instrucciones de la primera pestaña. El Solicitante no necesita completar los módulos prioritarios y los indicadores no seleccionados.</t>
  </si>
  <si>
    <t>Los Solicitantes deben completar las celdas resaltadas</t>
  </si>
  <si>
    <t>Se recomienda a los Solicitantes que utilicen la última estimación de la incidencia de la tuberculosis (todas sus formas) utilizando los modelos de estimación de la OMS. Para el número estimado proyectado durante el período de ejecución, los países pueden utilizar la última estimación o aplicar proyecciones nacionales, y facilitar los supuestos y métodos utilizados para dichas proyecciones en el cuadro de comentarios.</t>
  </si>
  <si>
    <t>Se recomienda a los Solicitantes que utilicen la última estimación de la incidencia de la tuberculosis farmacorresistente utilizando los modelos de estimación de la OMS. Para el número estimado proyectado durante el período de ejecución, los países pueden utilizar la última estimación o aplicar proyecciones nacionales, y facilitar los supuestos y métodos utilizados para dichas proyecciones en el cuadro de comentarios.</t>
  </si>
  <si>
    <t>Acciones que debe realizar el Solicitante</t>
  </si>
  <si>
    <t xml:space="preserve">Los Solicitantes deben corregir los valores negativos.   </t>
  </si>
  <si>
    <t>Se aceptan valores positivos. Se recomienda a los Solicitantes comprobar que los valores sean correctos, ya que dichos valores determinan la diferencia respecto a la meta del país y las metas mundiales.</t>
  </si>
  <si>
    <t xml:space="preserve">El resultado de la diferencia para las metas del país es un número negativo:
Esto indica que la suma de las metas cubiertas por todas las fuentes está por encima de la meta del país. Los Solicitantes deben corregir este problema antes del envío. 
La diferencia respecto a la meta mundial es un número negativo:
Esto indica que la meta del país y las metas cubiertas están por encima de la meta mundial estimada o de la necesidad estimada. Se insta a los Solicitantes a corregir este problema revisando la ambición de la meta o las estimaciones proporcionadas. </t>
  </si>
  <si>
    <t>Campos no obligatorios en función de la selección del módulo o indicadores del Solicitante.</t>
  </si>
  <si>
    <t>Los Solicitantes pueden revisar la selección del módulo o de indicadores en la sección A, pestaña 1 (Numerador) para poder introducir datos en estos campos.</t>
  </si>
  <si>
    <t>Assumptions for the split of contributions by sources should include all interventions needed to find TB cases, screening, diagnosis, notification and treatment, and not limited to health products, equipment and service delivery costs. This includes active case finding, with screening in different settings (at health facilities and other institutions and the community) and passive case finding to achieve targets. Other interventions needed to achieve targets can be considered as part of the contribution of different sources, such as capacity building, quality improvement interventions, digital health, treatment adherence, differentiated service delivery and other areas. In the absence of a costed national strategic plan (NSP) that provides quantification and cost estimation of all resources contributed by different sources, Applicants can estimate proportions of potential contributions based on available information from other donors, the Global Fund, budgeted amounts and quantifiable resources. In this case, assumptions should be indicated in the comment box.</t>
  </si>
  <si>
    <t>Assumptions for the split of contributions by sources should include all interventions needed to find drug-resistant TB (DR-TB) cases, screening, diagnosis, notification and treatment, and not limited to health products, equipment and service delivery costs. Assumptions should also take into account that resources considered for this indicator should be additional to those accounted for TB notification and TB treatment coverage (susceptible TB, all forms in TBDT-1 indicator). Other interventions for quality improvement, treatment adherence, differentiated service delivery and other areas could also be considered as part of the contribution by different sources. In the absence of a costed NSP that provides quantification and cost estimation of all resources contributed by different sources, Applicants can estimate proportions of potential contributions based on available information from other donors, the Global Fund, budgeted amounts and quantifiable resources. In this case, assumptions should be indicated in the comment box.</t>
  </si>
  <si>
    <t>Assumptions for the split of contributions by sources should include all interventions needed to scale up provision of TB preventive treatment in people living with HIV, beyond health products and service delivery. This includes capacity building, quality improvement interventions, support at the community level, digital health, differentiated service delivery and other areas. In the absence of a costed NSP that provides quantification of all resources contributed by different sources, Applicants can estimate proportions of potential contributions based on available information from other donors, the Global Fund, budgeted amounts and quantifiable resources. In this case, assumptions should be indicated in the comment box.</t>
  </si>
  <si>
    <t>Les hypothèses relatives à la répartition des contributions par sources doivent inclure toutes les interventions nécessaires pour trouver les cas de tuberculose, le dépistage, le diagnostic, la notification et le traitement, sans se limiter aux produits de santé, aux équipements et aux coûts de prestation de services. Cela comprend la recherche active de cas, avec un dépistage dans différents contextes (dans les structures de santé, dans d’autres institutions et dans la communauté) et la recherche passive de cas pour atteindre les cibles. D’autres interventions nécessaires pour atteindre les cibles peuvent être considérées comme faisant partie de la contribution de différentes sources, comme le renforcement des capacités, les interventions d’amélioration de la qualité, la santé numérique, l’observance du traitement, la prestation de services différenciés et d’autres domaines. En l’absence d’un plan stratégique national chiffré fournissant une quantification et une estimation de coûts de toutes les ressources apportées par différentes sources, les Candidats peuvent estimer les proportions des contributions potentielles sur la base des informations disponibles auprès d’autres donateurs, du Fonds mondial, des montants budgétisés et des ressources quantifiables. Dans ce cas, les hypothèses doivent être indiquées dans l’encadré réservé aux commentaires.</t>
  </si>
  <si>
    <t>Les hypothèses relatives à la répartition des contributions par sources doivent inclure toutes les interventions nécessaires pour trouver les cas de tuberculose pharmacorésistante, le dépistage, le diagnostic, la notification et le traitement, sans se limiter aux produits de santé, aux équipements et aux coûts de prestation de services. Les hypothèses doivent également tenir compte du fait que les ressources considérées pour cet indicateur doivent s’ajouter à celles comptabilisées pour la notification de la tuberculose et la couverture du traitement de la tuberculose (tuberculose pharmacosensible, toutes formes confondues dans l’indicateur TBDT-1). D’autres interventions pour l’amélioration de la qualité, l’observance du traitement, la prestation de services différenciés et d’autres domaines pourraient également être considérés comme faisant partie de la contribution de différentes sources. En l’absence d’un plan stratégique national chiffré fournissant une quantification et une estimation de coûts de toutes les ressources apportées par différentes sources, les Candidats peuvent estimer les proportions des contributions potentielles sur la base des informations disponibles auprès d’autres donateurs, du Fonds mondial, des montants budgétisés et des ressources quantifiables. Dans ce cas, les hypothèses doivent être indiquées dans l’encadré réservé aux commentaires.</t>
  </si>
  <si>
    <t>Les hypothèses relatives à la répartition des contributions par sources doivent inclure toutes les interventions nécessaires à la mise à l’échelle de la fourniture d’un traitement préventif de la tuberculose aux personnes vivant avec le VIH, au-delà des produits de santé et de la prestation de services. Cela comprend le renforcement des capacités, les interventions d’amélioration de la qualité, le soutien au niveau communautaire, la santé numérique, la prestation de services différenciés et d’autres domaines. En l’absence d’un plan stratégique national chiffré fournissant une quantification de toutes les ressources apportées par différentes sources, les Candidats peuvent estimer les proportions des contributions potentielles sur la base des informations disponibles auprès d’autres donateurs, du Fonds mondial, des montants budgétisés et des ressources quantifiables. Dans ce cas, les hypothèses doivent être indiquées dans l’encadré réservé aux commentaires.</t>
  </si>
  <si>
    <t>Los supuestos para la distribución de las contribuciones por fuentes deben incluir todas las intervenciones necesarias para la detección de casos de tuberculosis, el tamizaje, el diagnóstico, la notificación y el tratamiento, y no limitarse a los costos de los productos sanitarios, los equipos y la prestación de servicios. Esto incluye la detección activa de casos, con tamizaje en diferentes entornos (en establecimientos de salud y otras instituciones, así como en la comunidad), y la detección pasiva de casos para alcanzar las metas. Se pueden valorar otras intervenciones necesarias para alcanzar las metas como parte de la contribución de diferentes fuentes, como el desarrollo de la capacidad, intervenciones de mejora de la calidad, la salud digital, la observancia del tratamiento, la prestación de servicios diferenciados y otras áreas. A falta de un PEN presupuestado que cuantifique y estime los costos de todos los recursos aportados por las distintas fuentes, los Solicitantes pueden estimar las posibles contribuciones en función de la información disponible de otros donantes, el Fondo Mundial, los montos presupuestados y los recursos cuantificables. En este caso, los supuestos deben indicarse en el cuadro de comentarios.</t>
  </si>
  <si>
    <t>Los supuestos para la distribución de las contribuciones por fuentes deben incluir todas las intervenciones necesarias para la detección de casos de tuberculosis farmacorresistente, el tamizaje, el diagnóstico, la notificación y el tratamiento, y no limitarse a los costos de los productos sanitarios, los equipos y la prestación de servicios. Los supuestos también deben tener en cuenta que los recursos para este indicador deben ser adicionales a los contabilizados para la notificación de la tuberculosis y la cobertura del tratamiento (tuberculosis sensible, todas las formas en el indicador TBDT-1). También se pueden valorar otras intervenciones de mejora de la calidad, observancia del tratamiento, prestación de servicios diferenciados y otras áreas como parte de la contribución de diferentes fuentes. A falta de un PEN presupuestado que cuantifique y estime los costos de todos los recursos aportados por las distintas fuentes, los Solicitantes pueden estimar las posibles contribuciones en función de la información disponible de otros donantes, el Fondo Mundial, los montos presupuestados y los recursos cuantificables. En este caso, los supuestos deben indicarse en el cuadro de comentarios.</t>
  </si>
  <si>
    <t>Los supuestos para la distribución de las contribuciones por fuentes deben incluir todas las intervenciones necesarias para ampliar la provisión del tratamiento preventivo de la tuberculosis en personas seropositivas, más allá de los productos sanitarios y la prestación de servicios. Se engloba aquí el desarrollo de la capacidad, las intervenciones de mejora de la calidad, el apoyo en la comunidad, la salud digital, la prestación de servicios diferenciados y otras áreas. A falta de un PEN presupuestado que cuantifique los costos de todos los recursos aportados por las distintas fuentes, los Solicitantes pueden estimar las posibles contribuciones en función de la información disponible de otros donantes, el Fondo Mundial, los montos presupuestados y los recursos cuantificables. En este caso, los supuestos deben indicarse en el cuadro de comentarios.</t>
  </si>
  <si>
    <t>Use quantified programmatic gaps as reference for prioritizing interventions in the Prioritized Above Allocation Request tool (PAAR). Prioritize the gap to reach country targets when proposing activities in the PAAR that aim to close that gap.</t>
  </si>
  <si>
    <t>Utilisez les lacunes programmatiques quantifiées comme référence pour prioriser les interventions dans l’outil de la Demande de Financement Hiérarchisée au-delà de la Somme Allouée (PAAR). Lors de la proposition d’activités dans la demande de financement hiérarchisée au-delà de la somme allouée (PAAR), prioriser celles qui visent à combler les lacunes pour atteindre les cibles nationales.</t>
  </si>
  <si>
    <t>Utilice las deficiencias programáticas cuantificadas como referencia para priorizar las intervenciones en la Solicitud Priorizada por Encima del Monto Asignado (PAAR). Priorice lo que falta para alcanzar las metas nacionales a la hora de proponer actividades en la PAAR dirigidas a cubrir dicha deficiencia.</t>
  </si>
  <si>
    <t>Outcome indicators TB O-5 (TB treatment coverage) and TB O-6.1 (RR-TB treatment coverage) are interlinked indicators with TBDT-1 and DRTB-2 indicators. These are automatically calculated in this tab only and does not require selection by the Applicant.
Purpose: To present the automated calculations of the contributions to covered targets by available funding sources. Targets covered by all sources and contributions (i.e., domestic, Global Fund and other external donors) are calculated using data provided by the Applicant in Data Entry Tabs 1 and 2.</t>
  </si>
  <si>
    <t xml:space="preserve">Country targets or NSP targets should guide target setting in the Programmatic Gap Table and Performance Framework, considering factors such as scope of targets (national versus subnational), availability of funding to cover national targets and share of targets by available funding sources. </t>
  </si>
  <si>
    <t>Les cibles nationales ou les cibles du plan stratégique national doivent guider l’établissement des cibles dans le Tableau des Lacunes Programmatiques et le Cadre de Performance, en tenant compte de facteurs tels que la portée des cibles (nationales ou infranationales), la disponibilité des fonds pour couvrir les cibles nationales et la part des cibles par les sources de financement disponibles.</t>
  </si>
  <si>
    <t>Las metas nacionales o del PEN deben orientar los objetivos establecidos en la Tabla de Brechas Programáticas y en el Marco de Desempeño, teniendo en cuenta factores como el alcance de las metas (nacionales frente a subnacionales), el financiamiento disponible para cubrir las metas nacionales y la distribución de las metas entre las fuentes de financiamiento disponibles.</t>
  </si>
  <si>
    <t>Gaps to reach global targets and the total need can help to clarify ambition, prioritization, additional resource needs, and inform in-country advocacy to accelerate progress toward global targets.</t>
  </si>
  <si>
    <t>Les lacunes pour atteindre les cibles mondiales et les besoins totaux peuvent aider à clarifier l’ambition, la priorisation, les besoins en ressources supplémentaires, et à informer le plaidoyer dans les pays pour accélérer les progrès vers les cibles mondiales.</t>
  </si>
  <si>
    <t>Las deficiencias que impidan alcanzar las metas globales y las necesidades totales pueden ayudar a definir las expectativas, la priorización, los recursos adicionales necesarios, e informar las iniciativas de abogacía en los países con vistas a acelerar la consecución de dichas metas.</t>
  </si>
  <si>
    <t>Selected indicators*</t>
  </si>
  <si>
    <t>Indicateurs sélectionnés*</t>
  </si>
  <si>
    <t>For countries where domestic resources are covering all or most essential commodities and other costs for service delivery related to the selected priority indicator, estimating the contributions from other sources, including the Global Fund, can be difficult. Applicants may consider assumptions that may apply only to the local context and will require national programs to consider how the interventions and activities to be funded by the Global Fund will contribute to sustaining or scaling up service delivery to achieve the targets of priority indicators. In these cases, Applicants may estimate the Global Fund contribution in terms of the proportion of the target that such interventions can help to achieve and provide their assumptions in the comment box. Additionally, assumptions and rationale for available funding by sources in the Programmatic Gap Table should be aligned with the funding landscape table.</t>
  </si>
  <si>
    <t>Dans les pays où les ressources nationales couvrent la totalité ou la majeure partie des produits essentiels et des autres coûts de prestation de services liés à l’indicateur prioritaire sélectionné, il peut s’avérer difficile d’estimer les contributions d’autres sources, y compris du Fonds mondial. Les Candidats peuvent envisager des hypothèses qui ne s’appliquent qu’au contexte local et exigeront des programmes nationaux qu’ils examinent comment les interventions et les activités qui seront financées par le Fonds mondial contribueront à pérenniser ou à développer la prestation de services pour atteindre les cibles des indicateurs prioritaires. Dans ce cas, les Candidats peuvent estimer la contribution du Fonds mondial en termes de proportion de la cible que ces interventions peuvent aider à atteindre et fournir leurs hypothèses dans l’encadré réservé aux commentaires. De même, les hypothèses et la justification du financement disponible par sources dans le Tableau des Lacunes Programmatiques doivent être alignées sur le tableau du paysage de financement.</t>
  </si>
  <si>
    <t>Para los países donde los recursos nacionales cubran todos o la mayoría de los productos esenciales y otros costos de prestación de servicios relacionados con el indicador prioritario seleccionado, puede ser difícil estimar las contribuciones de otras fuentes, incluido el Fondo Mundial. Los Solicitantes pueden utilizar supuestos aplicables únicamente al contexto local y los programas nacionales deberán considerar cómo las intervenciones y actividades que financiará el Fondo Mundial contribuirán a mantener o ampliar la prestación de servicios para alcanzar las metas de los indicadores prioritarios. En estos casos, los Solicitantes pueden estimar la contribución del Fondo Mundial en términos de la proporción de la meta que dichas intervenciones ayudarían a alcanzar y explicar sus supuestos en el cuadro de comentarios. Adicionalmente, los supuestos y la justificación para el financiamiento disponible por fuentes en la Tabla de Deficiencias Programáticas deben estar alineados con la tabla del panorama de financiamiento.</t>
  </si>
  <si>
    <t>The average contribution of the Global Fund to the targets is automatically calculated in column AF for each selected priority module completed by the Applicant. The average contribution is calculated for the three years of implementation period of the funding request, using the data provided for the targets of all indicators within each priority module. When the priority modules for which the Global Fund contribution is 35% or higher, Applicants must complete the Detailed Disease Financial Gap tab for that priority module in the Funding Landscape Table.</t>
  </si>
  <si>
    <t>La contribution moyenne du Fonds mondial aux objectifs est automatiquement calculée dans la colonne AF pour chaque module prioritaire sélectionné complété par le Demandeur. La contribution moyenne est calculée pour les trois années de la période de mise en œuvre de la demande de financement, en utilisant les données fournies pour les objectifs de tous les indicateurs de chaque module prioritaire. Lorsque les modules prioritaires pour lesquels la contribution du Fonds mondial est de 35 % ou plus, les demandeurs doivent remplir l’onglet Déficit de Financement Détaillé des Maladies pour ce module prioritaire dans le Tableau du Paysage du Financement.</t>
  </si>
  <si>
    <t>La contribución promedio del Fondo Mundial a las metas se calcula automaticamente en la columna AF para cada módulo prioritario seleccionado y completado por el Solicitante. La contribución promedio se calcula para los tres años del período de implementación de la solicitud de financiamiento, utilizando los datos otorgados para las metas de todos los indicadores incluidos en cada módulo prioritario. Cuando los módulos prioritarios para los cuales la contribución del Fondo Mundial resultan 35% o más, los Solicitantes deben completar la pestaña de Déficit de Financiamiento Detallado para las Enfermedades para el módulo prioritario en cuestión en la Tabla de Panorama de Financiamiento.</t>
  </si>
  <si>
    <t>The priority modules are the subgroup of modules of the Global Fund modular framework that have been selected for the programmatic gap tables design. These priority modules include standard indicators related to global targets of the corresponding disease component.</t>
  </si>
  <si>
    <t>Les modules prioritaires sont le sous-groupe de modules du cadre modulaire du Fonds mondial qui ont été sélectionnés pour la conception des tables de lacune programmatique. Ces modules prioritaires incluent des indicateurs standards liés aux cibles mondiales de la composante correspondante de la maladie.</t>
  </si>
  <si>
    <t>Los módulos prioritarios son un subgrupo de de módulos dentro del Marco Modular del Fondo Mundial que fueron seleccionados para el diseño de la Tabla de Deficiencias Programáticas. Estos módulos prioritarios incluyen indicadores estándares relacionados a las metas globales del componente de enfermedad correspondiente.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</si>
</sst>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_ ;[Red]\-#,##0\ "/>
    <numFmt numFmtId="166" formatCode="0_ ;[Red]\-0\ "/>
  </numFmts>
  <fonts count="32" x14ac:knownFonts="1">
    <font>
      <sz val="11"/>
      <color theme="1"/>
      <name val="Calibri"/>
      <family val="2"/>
      <scheme val="minor"/>
    </font>
    <font>
      <b/>
      <sz val="11"/>
      <color theme="1"/>
      <name val="Calibri"/>
      <family val="2"/>
      <scheme val="minor"/>
    </font>
    <font>
      <b/>
      <sz val="12"/>
      <name val="Calibri"/>
      <family val="2"/>
      <scheme val="minor"/>
    </font>
    <font>
      <b/>
      <sz val="11"/>
      <name val="Arial"/>
      <family val="2"/>
    </font>
    <font>
      <i/>
      <sz val="11"/>
      <color theme="1"/>
      <name val="Arial"/>
      <family val="2"/>
    </font>
    <font>
      <b/>
      <sz val="11"/>
      <color theme="1"/>
      <name val="Arial"/>
      <family val="2"/>
    </font>
    <font>
      <sz val="11"/>
      <color theme="1"/>
      <name val="Calibri"/>
      <family val="2"/>
      <scheme val="minor"/>
    </font>
    <font>
      <b/>
      <sz val="14"/>
      <color theme="0"/>
      <name val="Calibri"/>
      <family val="2"/>
      <scheme val="minor"/>
    </font>
    <font>
      <sz val="11"/>
      <color theme="1"/>
      <name val="Arial"/>
      <family val="2"/>
    </font>
    <font>
      <b/>
      <sz val="16"/>
      <color theme="1"/>
      <name val="Arial"/>
      <family val="2"/>
    </font>
    <font>
      <u/>
      <sz val="11"/>
      <color theme="10"/>
      <name val="Calibri"/>
      <family val="2"/>
      <scheme val="minor"/>
    </font>
    <font>
      <sz val="10"/>
      <color theme="1"/>
      <name val="Arial"/>
      <family val="2"/>
    </font>
    <font>
      <sz val="10"/>
      <name val="Arial"/>
      <family val="2"/>
    </font>
    <font>
      <b/>
      <sz val="10"/>
      <color rgb="FF041A8E"/>
      <name val="Arial"/>
      <family val="2"/>
    </font>
    <font>
      <i/>
      <sz val="10"/>
      <color rgb="FF041A8E"/>
      <name val="Arial"/>
      <family val="2"/>
    </font>
    <font>
      <sz val="10"/>
      <color rgb="FF041A8E"/>
      <name val="Arial"/>
      <family val="2"/>
    </font>
    <font>
      <i/>
      <sz val="10"/>
      <color theme="5" tint="-0.499984740745262"/>
      <name val="Arial"/>
      <family val="2"/>
    </font>
    <font>
      <i/>
      <sz val="10"/>
      <color theme="1"/>
      <name val="Arial"/>
      <family val="2"/>
    </font>
    <font>
      <b/>
      <sz val="10"/>
      <color theme="1"/>
      <name val="Arial"/>
      <family val="2"/>
    </font>
    <font>
      <sz val="10"/>
      <color theme="0"/>
      <name val="Arial"/>
      <family val="2"/>
    </font>
    <font>
      <b/>
      <sz val="10"/>
      <color theme="5" tint="-0.499984740745262"/>
      <name val="Arial"/>
      <family val="2"/>
    </font>
    <font>
      <u/>
      <sz val="10"/>
      <color theme="10"/>
      <name val="Arial"/>
      <family val="2"/>
    </font>
    <font>
      <sz val="10"/>
      <color theme="5" tint="-0.499984740745262"/>
      <name val="Arial"/>
      <family val="2"/>
    </font>
    <font>
      <b/>
      <sz val="10"/>
      <name val="Arial"/>
      <family val="2"/>
    </font>
    <font>
      <i/>
      <sz val="10"/>
      <color rgb="FF0625D7"/>
      <name val="Arial"/>
      <family val="2"/>
    </font>
    <font>
      <b/>
      <i/>
      <sz val="10"/>
      <color theme="1"/>
      <name val="Arial"/>
      <family val="2"/>
    </font>
    <font>
      <b/>
      <sz val="12"/>
      <color theme="0"/>
      <name val="Calibri"/>
      <family val="2"/>
      <scheme val="minor"/>
    </font>
    <font>
      <sz val="10"/>
      <color rgb="FFFF0000"/>
      <name val="Arial"/>
      <family val="2"/>
    </font>
    <font>
      <sz val="10"/>
      <color rgb="FFF58407"/>
      <name val="Arial"/>
      <family val="2"/>
    </font>
    <font>
      <sz val="10"/>
      <color rgb="FF00B0F0"/>
      <name val="Arial"/>
      <family val="2"/>
    </font>
    <font>
      <b/>
      <i/>
      <sz val="11"/>
      <color theme="1"/>
      <name val="Arial"/>
      <family val="2"/>
    </font>
    <font>
      <sz val="11"/>
      <name val="Calibri"/>
      <family val="2"/>
      <scheme val="minor"/>
    </font>
  </fonts>
  <fills count="18">
    <fill>
      <patternFill patternType="none"/>
    </fill>
    <fill>
      <patternFill patternType="gray125"/>
    </fill>
    <fill>
      <patternFill patternType="solid">
        <fgColor theme="5" tint="0.39997558519241921"/>
        <bgColor indexed="64"/>
      </patternFill>
    </fill>
    <fill>
      <patternFill patternType="solid">
        <fgColor theme="0" tint="-0.249977111117893"/>
        <bgColor indexed="64"/>
      </patternFill>
    </fill>
    <fill>
      <patternFill patternType="solid">
        <fgColor theme="0"/>
        <bgColor indexed="64"/>
      </patternFill>
    </fill>
    <fill>
      <patternFill patternType="solid">
        <fgColor rgb="FF8294FB"/>
        <bgColor indexed="64"/>
      </patternFill>
    </fill>
    <fill>
      <patternFill patternType="solid">
        <fgColor rgb="FF6E6E6E"/>
        <bgColor indexed="64"/>
      </patternFill>
    </fill>
    <fill>
      <patternFill patternType="solid">
        <fgColor rgb="FFFFFACA"/>
        <bgColor indexed="64"/>
      </patternFill>
    </fill>
    <fill>
      <patternFill patternType="solid">
        <fgColor rgb="FFAAB7FD"/>
        <bgColor indexed="64"/>
      </patternFill>
    </fill>
    <fill>
      <patternFill patternType="solid">
        <fgColor rgb="FF041A8E"/>
        <bgColor indexed="64"/>
      </patternFill>
    </fill>
    <fill>
      <patternFill patternType="solid">
        <fgColor theme="0" tint="-4.9989318521683403E-2"/>
        <bgColor indexed="64"/>
      </patternFill>
    </fill>
    <fill>
      <patternFill patternType="solid">
        <fgColor theme="1" tint="4.9989318521683403E-2"/>
        <bgColor indexed="64"/>
      </patternFill>
    </fill>
    <fill>
      <patternFill patternType="solid">
        <fgColor theme="8" tint="-0.249977111117893"/>
        <bgColor indexed="64"/>
      </patternFill>
    </fill>
    <fill>
      <patternFill patternType="solid">
        <fgColor theme="4" tint="-0.499984740745262"/>
        <bgColor indexed="64"/>
      </patternFill>
    </fill>
    <fill>
      <patternFill patternType="solid">
        <fgColor rgb="FFFF0000"/>
        <bgColor indexed="64"/>
      </patternFill>
    </fill>
    <fill>
      <patternFill patternType="solid">
        <fgColor rgb="FFFFFF00"/>
        <bgColor indexed="64"/>
      </patternFill>
    </fill>
    <fill>
      <patternFill patternType="solid">
        <fgColor theme="8" tint="0.39997558519241921"/>
        <bgColor indexed="64"/>
      </patternFill>
    </fill>
    <fill>
      <patternFill patternType="solid">
        <fgColor theme="9" tint="0.399975585192419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auto="1"/>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auto="1"/>
      </left>
      <right style="thin">
        <color auto="1"/>
      </right>
      <top style="thin">
        <color auto="1"/>
      </top>
      <bottom/>
      <diagonal/>
    </border>
    <border>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9" fontId="6" fillId="0" borderId="0" applyFont="0" applyFill="0" applyBorder="0" applyAlignment="0" applyProtection="0"/>
    <xf numFmtId="0" fontId="10" fillId="0" borderId="0" applyNumberFormat="0" applyFill="0" applyBorder="0" applyAlignment="0" applyProtection="0"/>
  </cellStyleXfs>
  <cellXfs count="235">
    <xf numFmtId="0" fontId="0" fillId="0" borderId="0" xfId="0"/>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0" fillId="0" borderId="1" xfId="0" applyBorder="1"/>
    <xf numFmtId="0" fontId="1" fillId="2" borderId="1" xfId="0" applyFont="1" applyFill="1" applyBorder="1"/>
    <xf numFmtId="0" fontId="3" fillId="5" borderId="1" xfId="0" applyFont="1" applyFill="1" applyBorder="1" applyAlignment="1">
      <alignment horizontal="left" vertical="center" wrapText="1"/>
    </xf>
    <xf numFmtId="0" fontId="0" fillId="3" borderId="1" xfId="0" applyFill="1" applyBorder="1" applyAlignment="1">
      <alignment vertical="top" wrapText="1"/>
    </xf>
    <xf numFmtId="0" fontId="0" fillId="0" borderId="0" xfId="0" applyAlignment="1">
      <alignment vertical="top" wrapText="1"/>
    </xf>
    <xf numFmtId="0" fontId="0" fillId="0" borderId="1" xfId="0" applyBorder="1" applyAlignment="1">
      <alignment vertical="top" wrapText="1"/>
    </xf>
    <xf numFmtId="0" fontId="5" fillId="4" borderId="0" xfId="0" applyFont="1" applyFill="1" applyAlignment="1" applyProtection="1">
      <alignment horizontal="left" vertical="top" wrapText="1"/>
      <protection hidden="1"/>
    </xf>
    <xf numFmtId="0" fontId="8" fillId="0" borderId="0" xfId="0" applyFont="1" applyAlignment="1" applyProtection="1">
      <alignment horizontal="left" vertical="top" wrapText="1"/>
      <protection hidden="1"/>
    </xf>
    <xf numFmtId="0" fontId="3" fillId="5" borderId="1" xfId="0" applyFont="1" applyFill="1" applyBorder="1" applyAlignment="1" applyProtection="1">
      <alignment horizontal="left" vertical="center" wrapText="1"/>
      <protection hidden="1"/>
    </xf>
    <xf numFmtId="0" fontId="5" fillId="0" borderId="0" xfId="0" applyFont="1" applyAlignment="1" applyProtection="1">
      <alignment horizontal="center" vertical="center"/>
      <protection hidden="1"/>
    </xf>
    <xf numFmtId="0" fontId="8" fillId="4" borderId="0" xfId="0" applyFont="1" applyFill="1" applyProtection="1">
      <protection hidden="1"/>
    </xf>
    <xf numFmtId="0" fontId="8" fillId="0" borderId="0" xfId="0" applyFont="1" applyProtection="1">
      <protection hidden="1"/>
    </xf>
    <xf numFmtId="0" fontId="5" fillId="4" borderId="0" xfId="0" applyFont="1" applyFill="1" applyAlignment="1" applyProtection="1">
      <alignment horizontal="left" vertical="center" wrapText="1"/>
      <protection hidden="1"/>
    </xf>
    <xf numFmtId="0" fontId="5" fillId="5" borderId="1" xfId="0" applyFont="1" applyFill="1" applyBorder="1" applyAlignment="1" applyProtection="1">
      <alignment horizontal="center" vertical="center" wrapText="1"/>
      <protection hidden="1"/>
    </xf>
    <xf numFmtId="0" fontId="5" fillId="4" borderId="0" xfId="0" applyFont="1" applyFill="1" applyAlignment="1" applyProtection="1">
      <alignment horizontal="center" vertical="center" wrapText="1"/>
      <protection hidden="1"/>
    </xf>
    <xf numFmtId="0" fontId="5" fillId="0" borderId="0" xfId="0" applyFont="1" applyAlignment="1" applyProtection="1">
      <alignment horizontal="left" vertical="center" wrapText="1"/>
      <protection hidden="1"/>
    </xf>
    <xf numFmtId="0" fontId="8" fillId="0" borderId="0" xfId="0" applyFont="1" applyAlignment="1" applyProtection="1">
      <alignment horizontal="center"/>
      <protection hidden="1"/>
    </xf>
    <xf numFmtId="0" fontId="8" fillId="4" borderId="0" xfId="0" applyFont="1" applyFill="1" applyAlignment="1" applyProtection="1">
      <alignment horizontal="center"/>
      <protection hidden="1"/>
    </xf>
    <xf numFmtId="0" fontId="5" fillId="5" borderId="1" xfId="0" applyFont="1" applyFill="1" applyBorder="1" applyAlignment="1" applyProtection="1">
      <alignment vertical="center" wrapText="1"/>
      <protection hidden="1"/>
    </xf>
    <xf numFmtId="0" fontId="3" fillId="5" borderId="1" xfId="0" applyFont="1" applyFill="1" applyBorder="1" applyAlignment="1" applyProtection="1">
      <alignment horizontal="center" vertical="center" wrapText="1"/>
      <protection hidden="1"/>
    </xf>
    <xf numFmtId="0" fontId="8" fillId="4" borderId="0" xfId="0" applyFont="1" applyFill="1" applyAlignment="1" applyProtection="1">
      <alignment horizontal="center" vertical="center"/>
      <protection hidden="1"/>
    </xf>
    <xf numFmtId="0" fontId="8" fillId="8" borderId="1" xfId="0" applyFont="1" applyFill="1" applyBorder="1" applyAlignment="1" applyProtection="1">
      <alignment horizontal="center" vertical="center"/>
      <protection hidden="1"/>
    </xf>
    <xf numFmtId="0" fontId="8" fillId="4" borderId="0" xfId="0" applyFont="1" applyFill="1" applyAlignment="1" applyProtection="1">
      <alignment horizontal="left" vertical="top"/>
      <protection hidden="1"/>
    </xf>
    <xf numFmtId="0" fontId="8" fillId="0" borderId="0" xfId="0" applyFont="1" applyAlignment="1" applyProtection="1">
      <alignment wrapText="1"/>
      <protection hidden="1"/>
    </xf>
    <xf numFmtId="0" fontId="8" fillId="4" borderId="0" xfId="0" applyFont="1" applyFill="1" applyAlignment="1" applyProtection="1">
      <alignment wrapText="1"/>
      <protection hidden="1"/>
    </xf>
    <xf numFmtId="0" fontId="5" fillId="8" borderId="1" xfId="0" applyFont="1" applyFill="1" applyBorder="1" applyAlignment="1" applyProtection="1">
      <alignment horizontal="center" vertical="center"/>
      <protection hidden="1"/>
    </xf>
    <xf numFmtId="0" fontId="5" fillId="4" borderId="0" xfId="0" applyFont="1" applyFill="1" applyAlignment="1" applyProtection="1">
      <alignment horizontal="center" vertical="center"/>
      <protection hidden="1"/>
    </xf>
    <xf numFmtId="0" fontId="8" fillId="0" borderId="0" xfId="0" applyFont="1" applyAlignment="1" applyProtection="1">
      <alignment vertical="top"/>
      <protection hidden="1"/>
    </xf>
    <xf numFmtId="0" fontId="4" fillId="0" borderId="0" xfId="0" applyFont="1" applyAlignment="1" applyProtection="1">
      <alignment horizontal="center" vertical="center"/>
      <protection hidden="1"/>
    </xf>
    <xf numFmtId="0" fontId="5" fillId="0" borderId="0" xfId="0" applyFont="1" applyProtection="1">
      <protection hidden="1"/>
    </xf>
    <xf numFmtId="0" fontId="11" fillId="0" borderId="1" xfId="0" applyFont="1" applyBorder="1" applyAlignment="1" applyProtection="1">
      <alignment horizontal="center" vertical="center"/>
      <protection hidden="1"/>
    </xf>
    <xf numFmtId="0" fontId="11" fillId="0" borderId="1" xfId="0" applyFont="1" applyBorder="1" applyAlignment="1" applyProtection="1">
      <alignment horizontal="left" vertical="top" wrapText="1"/>
      <protection hidden="1"/>
    </xf>
    <xf numFmtId="0" fontId="11" fillId="0" borderId="1" xfId="0" applyFont="1" applyBorder="1" applyAlignment="1" applyProtection="1">
      <alignment horizontal="center" vertical="top"/>
      <protection hidden="1"/>
    </xf>
    <xf numFmtId="0" fontId="12" fillId="0" borderId="1" xfId="0" applyFont="1" applyBorder="1" applyAlignment="1" applyProtection="1">
      <alignment vertical="top" wrapText="1"/>
      <protection hidden="1"/>
    </xf>
    <xf numFmtId="0" fontId="11" fillId="4" borderId="0" xfId="0" applyFont="1" applyFill="1" applyProtection="1">
      <protection hidden="1"/>
    </xf>
    <xf numFmtId="0" fontId="11" fillId="0" borderId="0" xfId="0" applyFont="1" applyProtection="1">
      <protection hidden="1"/>
    </xf>
    <xf numFmtId="0" fontId="14" fillId="0" borderId="0" xfId="0" applyFont="1" applyProtection="1">
      <protection hidden="1"/>
    </xf>
    <xf numFmtId="0" fontId="15" fillId="0" borderId="0" xfId="0" applyFont="1" applyAlignment="1" applyProtection="1">
      <alignment horizontal="left" vertical="top" wrapText="1"/>
      <protection hidden="1"/>
    </xf>
    <xf numFmtId="0" fontId="15" fillId="0" borderId="0" xfId="0" applyFont="1" applyAlignment="1" applyProtection="1">
      <alignment vertical="top"/>
      <protection hidden="1"/>
    </xf>
    <xf numFmtId="0" fontId="15" fillId="0" borderId="0" xfId="0" applyFont="1" applyProtection="1">
      <protection hidden="1"/>
    </xf>
    <xf numFmtId="0" fontId="15" fillId="4" borderId="0" xfId="0" applyFont="1" applyFill="1" applyProtection="1">
      <protection hidden="1"/>
    </xf>
    <xf numFmtId="0" fontId="16" fillId="0" borderId="0" xfId="0" applyFont="1" applyProtection="1">
      <protection hidden="1"/>
    </xf>
    <xf numFmtId="0" fontId="11" fillId="0" borderId="0" xfId="0" applyFont="1" applyAlignment="1" applyProtection="1">
      <alignment horizontal="left" vertical="top" wrapText="1"/>
      <protection hidden="1"/>
    </xf>
    <xf numFmtId="0" fontId="11" fillId="0" borderId="0" xfId="0" applyFont="1" applyAlignment="1" applyProtection="1">
      <alignment vertical="top"/>
      <protection hidden="1"/>
    </xf>
    <xf numFmtId="0" fontId="17" fillId="0" borderId="0" xfId="0" applyFont="1" applyProtection="1">
      <protection hidden="1"/>
    </xf>
    <xf numFmtId="0" fontId="18" fillId="4" borderId="0" xfId="0" applyFont="1" applyFill="1" applyAlignment="1" applyProtection="1">
      <alignment vertical="center" wrapText="1"/>
      <protection hidden="1"/>
    </xf>
    <xf numFmtId="0" fontId="18" fillId="4" borderId="0" xfId="0" applyFont="1" applyFill="1" applyAlignment="1" applyProtection="1">
      <alignment horizontal="center" vertical="center" wrapText="1"/>
      <protection hidden="1"/>
    </xf>
    <xf numFmtId="0" fontId="18" fillId="5" borderId="1" xfId="0" applyFont="1" applyFill="1" applyBorder="1" applyAlignment="1" applyProtection="1">
      <alignment horizontal="center" vertical="center" wrapText="1"/>
      <protection hidden="1"/>
    </xf>
    <xf numFmtId="0" fontId="17" fillId="4" borderId="0" xfId="0" applyFont="1" applyFill="1" applyProtection="1">
      <protection hidden="1"/>
    </xf>
    <xf numFmtId="0" fontId="11" fillId="4" borderId="0" xfId="0" applyFont="1" applyFill="1" applyAlignment="1" applyProtection="1">
      <alignment horizontal="left" vertical="top" wrapText="1"/>
      <protection hidden="1"/>
    </xf>
    <xf numFmtId="0" fontId="11" fillId="4" borderId="0" xfId="0" applyFont="1" applyFill="1" applyAlignment="1" applyProtection="1">
      <alignment vertical="top"/>
      <protection hidden="1"/>
    </xf>
    <xf numFmtId="0" fontId="11" fillId="4" borderId="0" xfId="0" applyFont="1" applyFill="1" applyAlignment="1" applyProtection="1">
      <alignment horizontal="center"/>
      <protection hidden="1"/>
    </xf>
    <xf numFmtId="0" fontId="11" fillId="4" borderId="0" xfId="0" applyFont="1" applyFill="1" applyAlignment="1" applyProtection="1">
      <alignment horizontal="center" vertical="center"/>
      <protection hidden="1"/>
    </xf>
    <xf numFmtId="0" fontId="18" fillId="0" borderId="0" xfId="0" applyFont="1" applyProtection="1">
      <protection hidden="1"/>
    </xf>
    <xf numFmtId="0" fontId="19" fillId="9" borderId="1" xfId="0" applyFont="1" applyFill="1" applyBorder="1" applyAlignment="1" applyProtection="1">
      <alignment horizontal="center" vertical="center" wrapText="1"/>
      <protection hidden="1"/>
    </xf>
    <xf numFmtId="9" fontId="11" fillId="4" borderId="0" xfId="1" applyFont="1" applyFill="1" applyBorder="1" applyAlignment="1" applyProtection="1">
      <alignment horizontal="center" vertical="center"/>
      <protection hidden="1"/>
    </xf>
    <xf numFmtId="0" fontId="11" fillId="4" borderId="0" xfId="0" applyFont="1" applyFill="1" applyAlignment="1" applyProtection="1">
      <alignment vertical="center"/>
      <protection hidden="1"/>
    </xf>
    <xf numFmtId="164" fontId="11" fillId="4" borderId="0" xfId="1" applyNumberFormat="1" applyFont="1" applyFill="1" applyBorder="1" applyAlignment="1" applyProtection="1">
      <alignment horizontal="center" vertical="center"/>
      <protection hidden="1"/>
    </xf>
    <xf numFmtId="0" fontId="18" fillId="4" borderId="0" xfId="0" applyFont="1" applyFill="1" applyProtection="1">
      <protection hidden="1"/>
    </xf>
    <xf numFmtId="9" fontId="11" fillId="10" borderId="1" xfId="1" applyFont="1" applyFill="1" applyBorder="1" applyAlignment="1" applyProtection="1">
      <alignment horizontal="center" vertical="top"/>
      <protection hidden="1"/>
    </xf>
    <xf numFmtId="9" fontId="11" fillId="4" borderId="0" xfId="1" applyFont="1" applyFill="1" applyBorder="1" applyAlignment="1" applyProtection="1">
      <alignment horizontal="center" vertical="top"/>
      <protection hidden="1"/>
    </xf>
    <xf numFmtId="0" fontId="13" fillId="4" borderId="0" xfId="0" applyFont="1" applyFill="1" applyAlignment="1" applyProtection="1">
      <alignment vertical="center"/>
      <protection hidden="1"/>
    </xf>
    <xf numFmtId="0" fontId="20" fillId="4" borderId="0" xfId="0" applyFont="1" applyFill="1" applyAlignment="1" applyProtection="1">
      <alignment vertical="center"/>
      <protection hidden="1"/>
    </xf>
    <xf numFmtId="0" fontId="17" fillId="0" borderId="0" xfId="0" applyFont="1" applyAlignment="1" applyProtection="1">
      <alignment horizontal="left" vertical="top" wrapText="1"/>
      <protection hidden="1"/>
    </xf>
    <xf numFmtId="0" fontId="17" fillId="4" borderId="0" xfId="0" applyFont="1" applyFill="1" applyAlignment="1" applyProtection="1">
      <alignment horizontal="left" vertical="top" wrapText="1"/>
      <protection hidden="1"/>
    </xf>
    <xf numFmtId="0" fontId="22" fillId="0" borderId="0" xfId="0" applyFont="1" applyProtection="1">
      <protection hidden="1"/>
    </xf>
    <xf numFmtId="0" fontId="11" fillId="0" borderId="0" xfId="0" applyFont="1" applyAlignment="1" applyProtection="1">
      <alignment wrapText="1"/>
      <protection hidden="1"/>
    </xf>
    <xf numFmtId="0" fontId="11" fillId="0" borderId="8" xfId="0" applyFont="1" applyBorder="1" applyAlignment="1" applyProtection="1">
      <alignment horizontal="center" vertical="center"/>
      <protection hidden="1"/>
    </xf>
    <xf numFmtId="0" fontId="11" fillId="0" borderId="8" xfId="0" applyFont="1" applyBorder="1" applyAlignment="1" applyProtection="1">
      <alignment horizontal="left" vertical="center" wrapText="1"/>
      <protection hidden="1"/>
    </xf>
    <xf numFmtId="0" fontId="11" fillId="0" borderId="8" xfId="0" applyFont="1" applyBorder="1" applyAlignment="1" applyProtection="1">
      <alignment horizontal="center" vertical="center" wrapText="1"/>
      <protection hidden="1"/>
    </xf>
    <xf numFmtId="0" fontId="19" fillId="9" borderId="1" xfId="0" applyFont="1" applyFill="1" applyBorder="1" applyAlignment="1" applyProtection="1">
      <alignment horizontal="center" vertical="center"/>
      <protection hidden="1"/>
    </xf>
    <xf numFmtId="0" fontId="11" fillId="4" borderId="0" xfId="0" applyFont="1" applyFill="1" applyAlignment="1" applyProtection="1">
      <alignment horizontal="left" vertical="center"/>
      <protection hidden="1"/>
    </xf>
    <xf numFmtId="3" fontId="11" fillId="4" borderId="0" xfId="0" applyNumberFormat="1" applyFont="1" applyFill="1" applyAlignment="1" applyProtection="1">
      <alignment horizontal="center" vertical="center"/>
      <protection hidden="1"/>
    </xf>
    <xf numFmtId="0" fontId="12" fillId="0" borderId="1" xfId="0" applyFont="1" applyBorder="1" applyAlignment="1" applyProtection="1">
      <alignment horizontal="center" vertical="center" wrapText="1"/>
      <protection hidden="1"/>
    </xf>
    <xf numFmtId="3" fontId="11" fillId="11" borderId="1" xfId="0" applyNumberFormat="1" applyFont="1" applyFill="1" applyBorder="1" applyAlignment="1" applyProtection="1">
      <alignment horizontal="center" vertical="center"/>
      <protection hidden="1"/>
    </xf>
    <xf numFmtId="0" fontId="11" fillId="0" borderId="1" xfId="0" applyFont="1" applyBorder="1" applyAlignment="1" applyProtection="1">
      <alignment horizontal="left" vertical="center" wrapText="1"/>
      <protection hidden="1"/>
    </xf>
    <xf numFmtId="0" fontId="11" fillId="0" borderId="1" xfId="0" applyFont="1" applyBorder="1" applyAlignment="1" applyProtection="1">
      <alignment horizontal="center" vertical="center" wrapText="1"/>
      <protection hidden="1"/>
    </xf>
    <xf numFmtId="0" fontId="17" fillId="7" borderId="0" xfId="0" applyFont="1" applyFill="1" applyProtection="1">
      <protection hidden="1"/>
    </xf>
    <xf numFmtId="0" fontId="11" fillId="4" borderId="0" xfId="0" applyFont="1" applyFill="1" applyAlignment="1" applyProtection="1">
      <alignment horizontal="left" vertical="top"/>
      <protection hidden="1"/>
    </xf>
    <xf numFmtId="0" fontId="24" fillId="4" borderId="0" xfId="0" applyFont="1" applyFill="1" applyAlignment="1" applyProtection="1">
      <alignment horizontal="left" vertical="top"/>
      <protection hidden="1"/>
    </xf>
    <xf numFmtId="0" fontId="18" fillId="4" borderId="0" xfId="0" applyFont="1" applyFill="1" applyAlignment="1" applyProtection="1">
      <alignment horizontal="left" vertical="center" wrapText="1"/>
      <protection hidden="1"/>
    </xf>
    <xf numFmtId="0" fontId="18" fillId="0" borderId="0" xfId="0" applyFont="1" applyAlignment="1" applyProtection="1">
      <alignment horizontal="left" vertical="center" wrapText="1"/>
      <protection hidden="1"/>
    </xf>
    <xf numFmtId="0" fontId="18" fillId="4" borderId="0" xfId="0" applyFont="1" applyFill="1" applyAlignment="1" applyProtection="1">
      <alignment horizontal="left" vertical="top" wrapText="1"/>
      <protection hidden="1"/>
    </xf>
    <xf numFmtId="0" fontId="11" fillId="4" borderId="0" xfId="0" applyFont="1" applyFill="1" applyAlignment="1" applyProtection="1">
      <alignment horizontal="center" wrapText="1"/>
      <protection hidden="1"/>
    </xf>
    <xf numFmtId="0" fontId="11" fillId="4" borderId="0" xfId="0" applyFont="1" applyFill="1" applyAlignment="1" applyProtection="1">
      <alignment horizontal="center" vertical="center" wrapText="1"/>
      <protection hidden="1"/>
    </xf>
    <xf numFmtId="0" fontId="11" fillId="0" borderId="1" xfId="0" applyFont="1" applyBorder="1" applyAlignment="1" applyProtection="1">
      <alignment vertical="center"/>
      <protection hidden="1"/>
    </xf>
    <xf numFmtId="0" fontId="11" fillId="0" borderId="1" xfId="0" applyFont="1" applyBorder="1" applyAlignment="1" applyProtection="1">
      <alignment vertical="center" wrapText="1"/>
      <protection hidden="1"/>
    </xf>
    <xf numFmtId="0" fontId="11" fillId="7" borderId="1" xfId="0" applyFont="1" applyFill="1" applyBorder="1" applyAlignment="1" applyProtection="1">
      <alignment horizontal="left" vertical="top" wrapText="1"/>
      <protection locked="0"/>
    </xf>
    <xf numFmtId="0" fontId="11" fillId="0" borderId="0" xfId="0" applyFont="1" applyAlignment="1" applyProtection="1">
      <alignment horizontal="left" vertical="top"/>
      <protection hidden="1"/>
    </xf>
    <xf numFmtId="0" fontId="11" fillId="0" borderId="0" xfId="0" applyFont="1" applyAlignment="1" applyProtection="1">
      <alignment horizontal="center"/>
      <protection hidden="1"/>
    </xf>
    <xf numFmtId="0" fontId="13" fillId="0" borderId="0" xfId="0" applyFont="1" applyAlignment="1" applyProtection="1">
      <alignment vertical="center"/>
      <protection hidden="1"/>
    </xf>
    <xf numFmtId="0" fontId="20" fillId="0" borderId="0" xfId="0" applyFont="1" applyAlignment="1" applyProtection="1">
      <alignment vertical="center" wrapText="1"/>
      <protection hidden="1"/>
    </xf>
    <xf numFmtId="0" fontId="18" fillId="0" borderId="0" xfId="0" applyFont="1" applyAlignment="1" applyProtection="1">
      <alignment vertical="center" wrapText="1"/>
      <protection hidden="1"/>
    </xf>
    <xf numFmtId="0" fontId="24" fillId="0" borderId="0" xfId="0" applyFont="1" applyAlignment="1" applyProtection="1">
      <alignment horizontal="left" vertical="top"/>
      <protection hidden="1"/>
    </xf>
    <xf numFmtId="0" fontId="11" fillId="7" borderId="1" xfId="0" applyFont="1" applyFill="1" applyBorder="1" applyAlignment="1" applyProtection="1">
      <alignment horizontal="center" vertical="center"/>
      <protection locked="0"/>
    </xf>
    <xf numFmtId="165" fontId="11" fillId="7" borderId="1" xfId="0" applyNumberFormat="1" applyFont="1" applyFill="1" applyBorder="1" applyAlignment="1" applyProtection="1">
      <alignment horizontal="center" vertical="center"/>
      <protection locked="0"/>
    </xf>
    <xf numFmtId="165" fontId="11" fillId="3" borderId="1" xfId="0" applyNumberFormat="1" applyFont="1" applyFill="1" applyBorder="1" applyAlignment="1" applyProtection="1">
      <alignment horizontal="center" vertical="center"/>
      <protection hidden="1"/>
    </xf>
    <xf numFmtId="0" fontId="17" fillId="0" borderId="0" xfId="0" applyFont="1" applyAlignment="1" applyProtection="1">
      <alignment horizontal="left" vertical="top"/>
      <protection hidden="1"/>
    </xf>
    <xf numFmtId="0" fontId="11" fillId="0" borderId="0" xfId="0" applyFont="1"/>
    <xf numFmtId="0" fontId="18" fillId="0" borderId="0" xfId="0" applyFont="1" applyAlignment="1">
      <alignment horizontal="center"/>
    </xf>
    <xf numFmtId="0" fontId="11" fillId="0" borderId="0" xfId="0" applyFont="1" applyAlignment="1">
      <alignment horizontal="right" vertical="center" indent="3"/>
    </xf>
    <xf numFmtId="0" fontId="11" fillId="4" borderId="0" xfId="0" applyFont="1" applyFill="1"/>
    <xf numFmtId="0" fontId="18" fillId="6" borderId="1" xfId="0" applyFont="1" applyFill="1" applyBorder="1"/>
    <xf numFmtId="4" fontId="23" fillId="4" borderId="0" xfId="0" applyNumberFormat="1" applyFont="1" applyFill="1" applyAlignment="1">
      <alignment vertical="center"/>
    </xf>
    <xf numFmtId="0" fontId="23" fillId="4" borderId="1" xfId="0" applyFont="1" applyFill="1" applyBorder="1" applyAlignment="1" applyProtection="1">
      <alignment vertical="center" wrapText="1"/>
      <protection locked="0"/>
    </xf>
    <xf numFmtId="0" fontId="11" fillId="4" borderId="1" xfId="0" applyFont="1" applyFill="1" applyBorder="1" applyAlignment="1" applyProtection="1">
      <alignment vertical="center"/>
      <protection locked="0"/>
    </xf>
    <xf numFmtId="164" fontId="11" fillId="10" borderId="1" xfId="1" applyNumberFormat="1" applyFont="1" applyFill="1" applyBorder="1" applyAlignment="1" applyProtection="1">
      <alignment horizontal="center" vertical="center"/>
      <protection hidden="1"/>
    </xf>
    <xf numFmtId="164" fontId="11" fillId="10" borderId="1" xfId="1" applyNumberFormat="1" applyFont="1" applyFill="1" applyBorder="1" applyAlignment="1" applyProtection="1">
      <alignment horizontal="center" vertical="top"/>
      <protection hidden="1"/>
    </xf>
    <xf numFmtId="0" fontId="11" fillId="4" borderId="9" xfId="0" applyFont="1" applyFill="1" applyBorder="1" applyAlignment="1" applyProtection="1">
      <alignment horizontal="center" vertical="center"/>
      <protection hidden="1"/>
    </xf>
    <xf numFmtId="0" fontId="26" fillId="13" borderId="1" xfId="0" applyFont="1" applyFill="1" applyBorder="1" applyAlignment="1">
      <alignment horizontal="center"/>
    </xf>
    <xf numFmtId="0" fontId="1" fillId="2" borderId="1" xfId="0" applyFont="1" applyFill="1" applyBorder="1" applyAlignment="1">
      <alignment horizontal="center" vertical="center"/>
    </xf>
    <xf numFmtId="0" fontId="0" fillId="0" borderId="1" xfId="0" applyBorder="1" applyAlignment="1">
      <alignment horizontal="center" vertical="center"/>
    </xf>
    <xf numFmtId="165" fontId="11" fillId="10" borderId="1" xfId="0" applyNumberFormat="1" applyFont="1" applyFill="1" applyBorder="1" applyAlignment="1" applyProtection="1">
      <alignment horizontal="center" vertical="center"/>
      <protection hidden="1"/>
    </xf>
    <xf numFmtId="165" fontId="11" fillId="11" borderId="1" xfId="0" applyNumberFormat="1" applyFont="1" applyFill="1" applyBorder="1" applyAlignment="1" applyProtection="1">
      <alignment horizontal="center" vertical="center"/>
      <protection hidden="1"/>
    </xf>
    <xf numFmtId="0" fontId="12" fillId="0" borderId="1" xfId="0" applyFont="1" applyBorder="1" applyAlignment="1" applyProtection="1">
      <alignment horizontal="center" vertical="center"/>
      <protection hidden="1"/>
    </xf>
    <xf numFmtId="15" fontId="11" fillId="0" borderId="0" xfId="0" applyNumberFormat="1" applyFont="1" applyAlignment="1" applyProtection="1">
      <alignment horizontal="left" vertical="center"/>
      <protection locked="0"/>
    </xf>
    <xf numFmtId="0" fontId="18"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vertical="top" wrapText="1"/>
    </xf>
    <xf numFmtId="0" fontId="11" fillId="0" borderId="1" xfId="0" applyFont="1" applyBorder="1" applyAlignment="1">
      <alignment horizontal="center" vertical="center" wrapText="1"/>
    </xf>
    <xf numFmtId="0" fontId="11" fillId="0" borderId="0" xfId="0" applyFont="1" applyAlignment="1">
      <alignment wrapText="1"/>
    </xf>
    <xf numFmtId="0" fontId="11" fillId="14" borderId="1" xfId="0" applyFont="1" applyFill="1" applyBorder="1" applyAlignment="1">
      <alignment vertical="center" wrapText="1"/>
    </xf>
    <xf numFmtId="0" fontId="27" fillId="3" borderId="1" xfId="0" applyFont="1" applyFill="1" applyBorder="1" applyAlignment="1">
      <alignment horizontal="center" vertical="center" wrapText="1"/>
    </xf>
    <xf numFmtId="0" fontId="27" fillId="10" borderId="1" xfId="0" applyFont="1" applyFill="1" applyBorder="1" applyAlignment="1">
      <alignment horizontal="center" vertical="center" wrapText="1"/>
    </xf>
    <xf numFmtId="0" fontId="28" fillId="10" borderId="1" xfId="0" applyFont="1" applyFill="1" applyBorder="1" applyAlignment="1">
      <alignment horizontal="center" vertical="center" wrapText="1"/>
    </xf>
    <xf numFmtId="0" fontId="29" fillId="10" borderId="1" xfId="0" applyFont="1" applyFill="1" applyBorder="1" applyAlignment="1">
      <alignment horizontal="center" vertical="center" wrapText="1"/>
    </xf>
    <xf numFmtId="0" fontId="11" fillId="15" borderId="1" xfId="0" applyFont="1" applyFill="1" applyBorder="1" applyAlignment="1">
      <alignment vertical="center" wrapText="1"/>
    </xf>
    <xf numFmtId="0" fontId="5" fillId="0" borderId="0" xfId="0" applyFont="1" applyAlignment="1" applyProtection="1">
      <alignment horizontal="right" vertical="center"/>
      <protection hidden="1"/>
    </xf>
    <xf numFmtId="0" fontId="12" fillId="0" borderId="1" xfId="0" applyFont="1" applyBorder="1" applyAlignment="1">
      <alignment vertical="center" wrapText="1"/>
    </xf>
    <xf numFmtId="0" fontId="11" fillId="4" borderId="1" xfId="0" applyFont="1" applyFill="1" applyBorder="1" applyAlignment="1">
      <alignment horizontal="left" vertical="center"/>
    </xf>
    <xf numFmtId="0" fontId="11" fillId="7" borderId="1" xfId="0" applyFont="1" applyFill="1" applyBorder="1" applyAlignment="1">
      <alignment vertical="center" wrapText="1"/>
    </xf>
    <xf numFmtId="166" fontId="5" fillId="7" borderId="1" xfId="0" applyNumberFormat="1" applyFont="1" applyFill="1" applyBorder="1" applyAlignment="1" applyProtection="1">
      <alignment horizontal="center" vertical="center" wrapText="1"/>
      <protection locked="0"/>
    </xf>
    <xf numFmtId="166" fontId="5" fillId="4" borderId="0" xfId="0" applyNumberFormat="1" applyFont="1" applyFill="1" applyAlignment="1" applyProtection="1">
      <alignment horizontal="center" wrapText="1"/>
      <protection hidden="1"/>
    </xf>
    <xf numFmtId="166" fontId="5" fillId="7" borderId="1" xfId="0" applyNumberFormat="1" applyFont="1" applyFill="1" applyBorder="1" applyAlignment="1" applyProtection="1">
      <alignment horizontal="center" vertical="center"/>
      <protection locked="0"/>
    </xf>
    <xf numFmtId="0" fontId="5" fillId="8" borderId="1" xfId="0" applyFont="1" applyFill="1" applyBorder="1" applyAlignment="1" applyProtection="1">
      <alignment horizontal="center" vertical="center" wrapText="1"/>
      <protection hidden="1"/>
    </xf>
    <xf numFmtId="0" fontId="5" fillId="4" borderId="0" xfId="0" applyFont="1" applyFill="1" applyAlignment="1" applyProtection="1">
      <alignment horizontal="center" wrapText="1"/>
      <protection hidden="1"/>
    </xf>
    <xf numFmtId="0" fontId="30" fillId="4" borderId="0" xfId="0" applyFont="1" applyFill="1" applyAlignment="1" applyProtection="1">
      <alignment horizontal="center" vertical="center"/>
      <protection hidden="1"/>
    </xf>
    <xf numFmtId="0" fontId="18" fillId="8" borderId="1"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23" fillId="0" borderId="19" xfId="0" applyFont="1" applyBorder="1" applyAlignment="1">
      <alignment horizontal="center" vertical="center" wrapText="1"/>
    </xf>
    <xf numFmtId="0" fontId="12" fillId="0" borderId="19" xfId="0" applyFont="1" applyBorder="1" applyAlignment="1">
      <alignment vertical="top" wrapText="1"/>
    </xf>
    <xf numFmtId="0" fontId="11" fillId="4" borderId="13" xfId="0" applyFont="1" applyFill="1" applyBorder="1" applyAlignment="1">
      <alignment horizontal="center" vertical="center" wrapText="1"/>
    </xf>
    <xf numFmtId="0" fontId="11" fillId="4" borderId="0" xfId="0" applyFont="1" applyFill="1" applyAlignment="1">
      <alignment horizontal="left" vertical="center" wrapText="1"/>
    </xf>
    <xf numFmtId="0" fontId="11" fillId="4" borderId="0" xfId="0" applyFont="1" applyFill="1" applyAlignment="1">
      <alignment vertical="center" wrapText="1"/>
    </xf>
    <xf numFmtId="0" fontId="12" fillId="4" borderId="0" xfId="0" applyFont="1" applyFill="1" applyAlignment="1">
      <alignment vertical="top" wrapText="1"/>
    </xf>
    <xf numFmtId="0" fontId="12" fillId="4" borderId="14" xfId="0" applyFont="1" applyFill="1" applyBorder="1" applyAlignment="1">
      <alignment vertical="top" wrapText="1"/>
    </xf>
    <xf numFmtId="0" fontId="11" fillId="4" borderId="0" xfId="0" applyFont="1" applyFill="1" applyAlignment="1">
      <alignment horizontal="center" vertical="center" wrapText="1"/>
    </xf>
    <xf numFmtId="0" fontId="29" fillId="4" borderId="0" xfId="0" applyFont="1" applyFill="1" applyAlignment="1">
      <alignment horizontal="center" vertical="center" wrapText="1"/>
    </xf>
    <xf numFmtId="0" fontId="12" fillId="4" borderId="14" xfId="0" applyFont="1" applyFill="1" applyBorder="1" applyAlignment="1">
      <alignment horizontal="center" vertical="top" wrapText="1"/>
    </xf>
    <xf numFmtId="0" fontId="12" fillId="0" borderId="19" xfId="0" applyFont="1" applyBorder="1" applyAlignment="1">
      <alignment vertical="center" wrapText="1"/>
    </xf>
    <xf numFmtId="0" fontId="11" fillId="4" borderId="13" xfId="0" applyFont="1" applyFill="1" applyBorder="1" applyAlignment="1">
      <alignment horizontal="center" wrapText="1"/>
    </xf>
    <xf numFmtId="0" fontId="11" fillId="4" borderId="0" xfId="0" applyFont="1" applyFill="1" applyAlignment="1">
      <alignment wrapText="1"/>
    </xf>
    <xf numFmtId="0" fontId="12" fillId="4" borderId="0" xfId="0" applyFont="1" applyFill="1" applyAlignment="1">
      <alignment wrapText="1"/>
    </xf>
    <xf numFmtId="0" fontId="12" fillId="4" borderId="14" xfId="0" applyFont="1" applyFill="1" applyBorder="1" applyAlignment="1">
      <alignment wrapText="1"/>
    </xf>
    <xf numFmtId="0" fontId="11" fillId="11" borderId="24" xfId="0" applyFont="1" applyFill="1" applyBorder="1" applyAlignment="1">
      <alignment vertical="center" wrapText="1"/>
    </xf>
    <xf numFmtId="0" fontId="12" fillId="0" borderId="24" xfId="0" applyFont="1" applyBorder="1" applyAlignment="1">
      <alignment vertical="center" wrapText="1"/>
    </xf>
    <xf numFmtId="0" fontId="12" fillId="0" borderId="25" xfId="0" applyFont="1" applyBorder="1" applyAlignment="1">
      <alignment vertical="center" wrapText="1"/>
    </xf>
    <xf numFmtId="0" fontId="5" fillId="4" borderId="13" xfId="0" applyFont="1" applyFill="1" applyBorder="1" applyAlignment="1" applyProtection="1">
      <alignment horizontal="center" vertical="top" wrapText="1"/>
      <protection hidden="1"/>
    </xf>
    <xf numFmtId="0" fontId="5" fillId="4" borderId="0" xfId="0" applyFont="1" applyFill="1" applyAlignment="1" applyProtection="1">
      <alignment horizontal="center" vertical="top" wrapText="1"/>
      <protection hidden="1"/>
    </xf>
    <xf numFmtId="0" fontId="5" fillId="4" borderId="14" xfId="0" applyFont="1" applyFill="1" applyBorder="1" applyAlignment="1" applyProtection="1">
      <alignment horizontal="center" vertical="top" wrapText="1"/>
      <protection hidden="1"/>
    </xf>
    <xf numFmtId="0" fontId="7" fillId="12" borderId="7" xfId="0" applyFont="1" applyFill="1" applyBorder="1" applyAlignment="1">
      <alignment horizontal="center"/>
    </xf>
    <xf numFmtId="0" fontId="5" fillId="4" borderId="10" xfId="0" applyFont="1" applyFill="1" applyBorder="1" applyAlignment="1" applyProtection="1">
      <alignment horizontal="center" vertical="top" wrapText="1"/>
      <protection hidden="1"/>
    </xf>
    <xf numFmtId="0" fontId="5" fillId="4" borderId="11" xfId="0" applyFont="1" applyFill="1" applyBorder="1" applyAlignment="1" applyProtection="1">
      <alignment horizontal="center" vertical="top" wrapText="1"/>
      <protection hidden="1"/>
    </xf>
    <xf numFmtId="0" fontId="5" fillId="4" borderId="12" xfId="0" applyFont="1" applyFill="1" applyBorder="1" applyAlignment="1" applyProtection="1">
      <alignment horizontal="center" vertical="top" wrapText="1"/>
      <protection hidden="1"/>
    </xf>
    <xf numFmtId="0" fontId="11" fillId="0" borderId="15" xfId="0" applyFont="1" applyBorder="1" applyAlignment="1" applyProtection="1">
      <alignment horizontal="left" vertical="top" wrapText="1"/>
      <protection hidden="1"/>
    </xf>
    <xf numFmtId="0" fontId="11" fillId="0" borderId="16" xfId="0" applyFont="1" applyBorder="1" applyAlignment="1" applyProtection="1">
      <alignment horizontal="left" vertical="top" wrapText="1"/>
      <protection hidden="1"/>
    </xf>
    <xf numFmtId="0" fontId="11" fillId="0" borderId="17" xfId="0" applyFont="1" applyBorder="1" applyAlignment="1" applyProtection="1">
      <alignment horizontal="left" vertical="top" wrapText="1"/>
      <protection hidden="1"/>
    </xf>
    <xf numFmtId="0" fontId="11" fillId="4" borderId="13" xfId="0" applyFont="1" applyFill="1" applyBorder="1" applyAlignment="1" applyProtection="1">
      <alignment horizontal="left" vertical="top" wrapText="1"/>
      <protection hidden="1"/>
    </xf>
    <xf numFmtId="0" fontId="11" fillId="4" borderId="0" xfId="0" applyFont="1" applyFill="1" applyAlignment="1" applyProtection="1">
      <alignment horizontal="left" vertical="top" wrapText="1"/>
      <protection hidden="1"/>
    </xf>
    <xf numFmtId="0" fontId="11" fillId="4" borderId="14" xfId="0" applyFont="1" applyFill="1" applyBorder="1" applyAlignment="1" applyProtection="1">
      <alignment horizontal="left" vertical="top" wrapText="1"/>
      <protection hidden="1"/>
    </xf>
    <xf numFmtId="0" fontId="11" fillId="0" borderId="13" xfId="0" applyFont="1" applyBorder="1" applyAlignment="1" applyProtection="1">
      <alignment horizontal="left" vertical="top" wrapText="1"/>
      <protection hidden="1"/>
    </xf>
    <xf numFmtId="0" fontId="11" fillId="0" borderId="0" xfId="0" applyFont="1" applyAlignment="1" applyProtection="1">
      <alignment horizontal="left" vertical="top" wrapText="1"/>
      <protection hidden="1"/>
    </xf>
    <xf numFmtId="0" fontId="11" fillId="0" borderId="14" xfId="0" applyFont="1" applyBorder="1" applyAlignment="1" applyProtection="1">
      <alignment horizontal="left" vertical="top" wrapText="1"/>
      <protection hidden="1"/>
    </xf>
    <xf numFmtId="0" fontId="18" fillId="17" borderId="13" xfId="0" applyFont="1" applyFill="1" applyBorder="1" applyAlignment="1" applyProtection="1">
      <alignment horizontal="left" vertical="top" wrapText="1"/>
      <protection hidden="1"/>
    </xf>
    <xf numFmtId="0" fontId="18" fillId="17" borderId="0" xfId="0" applyFont="1" applyFill="1" applyAlignment="1" applyProtection="1">
      <alignment horizontal="left" vertical="top" wrapText="1"/>
      <protection hidden="1"/>
    </xf>
    <xf numFmtId="0" fontId="18" fillId="17" borderId="14" xfId="0" applyFont="1" applyFill="1" applyBorder="1" applyAlignment="1" applyProtection="1">
      <alignment horizontal="left" vertical="top" wrapText="1"/>
      <protection hidden="1"/>
    </xf>
    <xf numFmtId="0" fontId="12" fillId="4" borderId="13" xfId="0" applyFont="1" applyFill="1" applyBorder="1" applyAlignment="1" applyProtection="1">
      <alignment horizontal="left" vertical="top" wrapText="1"/>
      <protection hidden="1"/>
    </xf>
    <xf numFmtId="0" fontId="12" fillId="4" borderId="0" xfId="0" applyFont="1" applyFill="1" applyAlignment="1" applyProtection="1">
      <alignment horizontal="left" vertical="top" wrapText="1"/>
      <protection hidden="1"/>
    </xf>
    <xf numFmtId="0" fontId="12" fillId="4" borderId="14" xfId="0" applyFont="1" applyFill="1" applyBorder="1" applyAlignment="1" applyProtection="1">
      <alignment horizontal="left" vertical="top" wrapText="1"/>
      <protection hidden="1"/>
    </xf>
    <xf numFmtId="0" fontId="18" fillId="15" borderId="13" xfId="0" applyFont="1" applyFill="1" applyBorder="1" applyAlignment="1" applyProtection="1">
      <alignment horizontal="left" vertical="top" wrapText="1"/>
      <protection hidden="1"/>
    </xf>
    <xf numFmtId="0" fontId="18" fillId="15" borderId="0" xfId="0" applyFont="1" applyFill="1" applyAlignment="1" applyProtection="1">
      <alignment horizontal="left" vertical="top" wrapText="1"/>
      <protection hidden="1"/>
    </xf>
    <xf numFmtId="0" fontId="18" fillId="15" borderId="14" xfId="0" applyFont="1" applyFill="1" applyBorder="1" applyAlignment="1" applyProtection="1">
      <alignment horizontal="left" vertical="top" wrapText="1"/>
      <protection hidden="1"/>
    </xf>
    <xf numFmtId="0" fontId="23" fillId="15" borderId="13" xfId="0" applyFont="1" applyFill="1" applyBorder="1" applyAlignment="1" applyProtection="1">
      <alignment horizontal="left" vertical="top" wrapText="1"/>
      <protection hidden="1"/>
    </xf>
    <xf numFmtId="0" fontId="23" fillId="15" borderId="0" xfId="0" applyFont="1" applyFill="1" applyAlignment="1" applyProtection="1">
      <alignment horizontal="left" vertical="top" wrapText="1"/>
      <protection hidden="1"/>
    </xf>
    <xf numFmtId="0" fontId="23" fillId="15" borderId="14" xfId="0" applyFont="1" applyFill="1" applyBorder="1" applyAlignment="1" applyProtection="1">
      <alignment horizontal="left" vertical="top" wrapText="1"/>
      <protection hidden="1"/>
    </xf>
    <xf numFmtId="0" fontId="9" fillId="0" borderId="0" xfId="0" applyFont="1" applyAlignment="1" applyProtection="1">
      <alignment horizontal="center"/>
      <protection hidden="1"/>
    </xf>
    <xf numFmtId="0" fontId="18" fillId="4" borderId="0" xfId="0" applyFont="1" applyFill="1" applyAlignment="1">
      <alignment horizontal="center"/>
    </xf>
    <xf numFmtId="0" fontId="12" fillId="4" borderId="0" xfId="0" applyFont="1" applyFill="1" applyAlignment="1" applyProtection="1">
      <alignment horizontal="left" vertical="top"/>
      <protection hidden="1"/>
    </xf>
    <xf numFmtId="0" fontId="23" fillId="4" borderId="4" xfId="0" applyFont="1" applyFill="1" applyBorder="1" applyAlignment="1" applyProtection="1">
      <alignment vertical="center"/>
      <protection hidden="1"/>
    </xf>
    <xf numFmtId="0" fontId="23" fillId="4" borderId="5" xfId="0" applyFont="1" applyFill="1" applyBorder="1" applyAlignment="1" applyProtection="1">
      <alignment vertical="center"/>
      <protection hidden="1"/>
    </xf>
    <xf numFmtId="0" fontId="18" fillId="16" borderId="13" xfId="0" applyFont="1" applyFill="1" applyBorder="1" applyAlignment="1" applyProtection="1">
      <alignment horizontal="left" vertical="top" wrapText="1"/>
      <protection hidden="1"/>
    </xf>
    <xf numFmtId="0" fontId="18" fillId="16" borderId="0" xfId="0" applyFont="1" applyFill="1" applyAlignment="1" applyProtection="1">
      <alignment horizontal="left" vertical="top" wrapText="1"/>
      <protection hidden="1"/>
    </xf>
    <xf numFmtId="0" fontId="18" fillId="16" borderId="14" xfId="0" applyFont="1" applyFill="1" applyBorder="1" applyAlignment="1" applyProtection="1">
      <alignment horizontal="left" vertical="top" wrapText="1"/>
      <protection hidden="1"/>
    </xf>
    <xf numFmtId="0" fontId="25" fillId="7" borderId="13" xfId="0" applyFont="1" applyFill="1" applyBorder="1" applyAlignment="1" applyProtection="1">
      <alignment horizontal="left" vertical="top" wrapText="1"/>
      <protection hidden="1"/>
    </xf>
    <xf numFmtId="0" fontId="25" fillId="7" borderId="0" xfId="0" applyFont="1" applyFill="1" applyAlignment="1" applyProtection="1">
      <alignment horizontal="left" vertical="top" wrapText="1"/>
      <protection hidden="1"/>
    </xf>
    <xf numFmtId="0" fontId="25" fillId="7" borderId="14" xfId="0" applyFont="1" applyFill="1" applyBorder="1" applyAlignment="1" applyProtection="1">
      <alignment horizontal="left" vertical="top" wrapText="1"/>
      <protection hidden="1"/>
    </xf>
    <xf numFmtId="0" fontId="18" fillId="0" borderId="18" xfId="0" applyFont="1" applyBorder="1" applyAlignment="1">
      <alignment horizontal="center" vertical="center" wrapText="1"/>
    </xf>
    <xf numFmtId="0" fontId="18" fillId="0" borderId="1"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0" xfId="0" applyFont="1" applyAlignment="1">
      <alignment horizontal="center" vertical="center" wrapText="1"/>
    </xf>
    <xf numFmtId="0" fontId="11" fillId="0" borderId="7"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2" fillId="0" borderId="19" xfId="0" applyFont="1" applyBorder="1" applyAlignment="1">
      <alignment horizontal="left" vertical="top" wrapText="1"/>
    </xf>
    <xf numFmtId="0" fontId="11" fillId="0" borderId="1" xfId="0" applyFont="1" applyBorder="1" applyAlignment="1">
      <alignment horizontal="center" vertical="center" wrapText="1"/>
    </xf>
    <xf numFmtId="0" fontId="5" fillId="5" borderId="1" xfId="0" applyFont="1" applyFill="1" applyBorder="1" applyAlignment="1" applyProtection="1">
      <alignment horizontal="center" vertical="center" wrapText="1"/>
      <protection hidden="1"/>
    </xf>
    <xf numFmtId="0" fontId="18" fillId="4" borderId="0" xfId="0" applyFont="1" applyFill="1" applyAlignment="1" applyProtection="1">
      <alignment horizontal="center" vertical="center" wrapText="1"/>
      <protection hidden="1"/>
    </xf>
    <xf numFmtId="0" fontId="5" fillId="4" borderId="0" xfId="0" applyFont="1" applyFill="1" applyAlignment="1" applyProtection="1">
      <alignment horizontal="center" vertical="center" wrapText="1"/>
      <protection hidden="1"/>
    </xf>
    <xf numFmtId="0" fontId="21" fillId="0" borderId="0" xfId="2" applyFont="1" applyAlignment="1" applyProtection="1">
      <alignment horizontal="left" vertical="center"/>
      <protection hidden="1"/>
    </xf>
    <xf numFmtId="0" fontId="13" fillId="4" borderId="2" xfId="0" applyFont="1" applyFill="1" applyBorder="1" applyAlignment="1" applyProtection="1">
      <alignment vertical="center"/>
      <protection hidden="1"/>
    </xf>
    <xf numFmtId="0" fontId="13" fillId="4" borderId="0" xfId="0" applyFont="1" applyFill="1" applyAlignment="1" applyProtection="1">
      <alignment vertical="center"/>
      <protection hidden="1"/>
    </xf>
    <xf numFmtId="0" fontId="14" fillId="0" borderId="0" xfId="0" applyFont="1" applyProtection="1">
      <protection hidden="1"/>
    </xf>
    <xf numFmtId="0" fontId="15" fillId="0" borderId="0" xfId="0" applyFont="1" applyAlignment="1" applyProtection="1">
      <alignment horizontal="left" vertical="center" wrapText="1"/>
      <protection hidden="1"/>
    </xf>
    <xf numFmtId="0" fontId="13" fillId="0" borderId="0" xfId="0" applyFont="1" applyAlignment="1" applyProtection="1">
      <alignment horizontal="left" vertical="center" wrapText="1"/>
      <protection hidden="1"/>
    </xf>
    <xf numFmtId="0" fontId="5" fillId="5" borderId="4" xfId="0" applyFont="1" applyFill="1" applyBorder="1" applyAlignment="1" applyProtection="1">
      <alignment horizontal="center" vertical="center" wrapText="1"/>
      <protection hidden="1"/>
    </xf>
    <xf numFmtId="0" fontId="5" fillId="5" borderId="9" xfId="0" applyFont="1" applyFill="1" applyBorder="1" applyAlignment="1" applyProtection="1">
      <alignment horizontal="center" vertical="center" wrapText="1"/>
      <protection hidden="1"/>
    </xf>
    <xf numFmtId="0" fontId="5" fillId="5" borderId="5" xfId="0" applyFont="1" applyFill="1" applyBorder="1" applyAlignment="1" applyProtection="1">
      <alignment horizontal="center" vertical="center" wrapText="1"/>
      <protection hidden="1"/>
    </xf>
    <xf numFmtId="164" fontId="11" fillId="10" borderId="1" xfId="0" applyNumberFormat="1" applyFont="1" applyFill="1" applyBorder="1" applyAlignment="1" applyProtection="1">
      <alignment horizontal="center" vertical="center"/>
      <protection hidden="1"/>
    </xf>
    <xf numFmtId="0" fontId="18" fillId="5" borderId="1" xfId="0" applyFont="1" applyFill="1" applyBorder="1" applyAlignment="1" applyProtection="1">
      <alignment horizontal="center" vertical="center" wrapText="1"/>
      <protection hidden="1"/>
    </xf>
    <xf numFmtId="0" fontId="18" fillId="5" borderId="4" xfId="0" applyFont="1" applyFill="1" applyBorder="1" applyAlignment="1" applyProtection="1">
      <alignment horizontal="center" vertical="center" wrapText="1"/>
      <protection hidden="1"/>
    </xf>
    <xf numFmtId="0" fontId="18" fillId="5" borderId="9" xfId="0" applyFont="1" applyFill="1" applyBorder="1" applyAlignment="1" applyProtection="1">
      <alignment horizontal="center" vertical="center" wrapText="1"/>
      <protection hidden="1"/>
    </xf>
    <xf numFmtId="0" fontId="18" fillId="5" borderId="5" xfId="0" applyFont="1" applyFill="1" applyBorder="1" applyAlignment="1" applyProtection="1">
      <alignment horizontal="center" vertical="center" wrapText="1"/>
      <protection hidden="1"/>
    </xf>
    <xf numFmtId="0" fontId="5" fillId="8" borderId="1" xfId="0" applyFont="1" applyFill="1" applyBorder="1" applyAlignment="1" applyProtection="1">
      <alignment horizontal="center" vertical="center"/>
      <protection hidden="1"/>
    </xf>
    <xf numFmtId="0" fontId="31" fillId="0" borderId="1" xfId="0" applyFont="1" applyBorder="1" applyAlignment="1">
      <alignment vertical="top" wrapText="1"/>
    </xf>
  </cellXfs>
  <cellStyles count="3">
    <cellStyle name="Hyperlink" xfId="2" builtinId="8"/>
    <cellStyle name="Normal" xfId="0" builtinId="0"/>
    <cellStyle name="Percent" xfId="1" builtinId="5"/>
  </cellStyles>
  <dxfs count="21">
    <dxf>
      <font>
        <color auto="1"/>
      </font>
      <fill>
        <patternFill>
          <bgColor rgb="FFFFFF00"/>
        </patternFill>
      </fill>
    </dxf>
    <dxf>
      <font>
        <b/>
        <i val="0"/>
        <color rgb="FFFF0000"/>
      </font>
    </dxf>
    <dxf>
      <font>
        <color rgb="FFFFC000"/>
      </font>
    </dxf>
    <dxf>
      <font>
        <color rgb="FF00B0F0"/>
      </font>
    </dxf>
    <dxf>
      <font>
        <color theme="1"/>
      </font>
      <fill>
        <patternFill>
          <bgColor rgb="FFFF0000"/>
        </patternFill>
      </fill>
    </dxf>
    <dxf>
      <font>
        <color theme="1"/>
      </font>
      <fill>
        <patternFill>
          <bgColor theme="1"/>
        </patternFill>
      </fill>
      <border>
        <left/>
        <right/>
        <top/>
        <bottom/>
        <vertical/>
        <horizontal/>
      </border>
    </dxf>
    <dxf>
      <font>
        <color theme="1"/>
      </font>
      <fill>
        <patternFill>
          <bgColor rgb="FFFF0000"/>
        </patternFill>
      </fill>
    </dxf>
    <dxf>
      <font>
        <color theme="1"/>
      </font>
      <fill>
        <patternFill>
          <bgColor theme="1"/>
        </patternFill>
      </fill>
      <border>
        <left/>
        <right/>
        <top/>
        <bottom/>
        <vertical/>
        <horizontal/>
      </border>
    </dxf>
    <dxf>
      <font>
        <color theme="1"/>
      </font>
      <fill>
        <patternFill>
          <bgColor rgb="FFFF0000"/>
        </patternFill>
      </fill>
    </dxf>
    <dxf>
      <font>
        <color rgb="FF00B0F0"/>
      </font>
    </dxf>
    <dxf>
      <font>
        <color rgb="FFF58407"/>
      </font>
    </dxf>
    <dxf>
      <font>
        <b/>
        <i val="0"/>
        <color rgb="FFFF0000"/>
      </font>
    </dxf>
    <dxf>
      <font>
        <color theme="1"/>
      </font>
      <fill>
        <patternFill>
          <bgColor rgb="FFFF0000"/>
        </patternFill>
      </fill>
    </dxf>
    <dxf>
      <font>
        <color theme="1"/>
      </font>
      <fill>
        <patternFill>
          <bgColor theme="1"/>
        </patternFill>
      </fill>
      <border>
        <left/>
        <right/>
        <top/>
        <bottom/>
        <vertical/>
        <horizontal/>
      </border>
    </dxf>
    <dxf>
      <font>
        <color theme="1"/>
      </font>
      <fill>
        <patternFill>
          <bgColor rgb="FFFF0000"/>
        </patternFill>
      </fill>
    </dxf>
    <dxf>
      <font>
        <color theme="1"/>
      </font>
      <fill>
        <patternFill>
          <bgColor rgb="FFFF0000"/>
        </patternFill>
      </fill>
      <border>
        <left/>
        <right/>
        <top/>
        <bottom/>
        <vertical/>
        <horizontal/>
      </border>
    </dxf>
    <dxf>
      <font>
        <color theme="1"/>
      </font>
      <fill>
        <patternFill>
          <bgColor theme="1"/>
        </patternFill>
      </fill>
      <border>
        <left/>
        <right/>
        <top/>
        <bottom/>
        <vertical/>
        <horizontal/>
      </border>
    </dxf>
    <dxf>
      <font>
        <color rgb="FFFF0000"/>
      </font>
      <fill>
        <patternFill>
          <bgColor theme="0" tint="-0.24994659260841701"/>
        </patternFill>
      </fill>
    </dxf>
    <dxf>
      <font>
        <color theme="1"/>
      </font>
      <fill>
        <patternFill>
          <bgColor rgb="FFFF0000"/>
        </patternFill>
      </fill>
    </dxf>
    <dxf>
      <font>
        <color theme="1"/>
      </font>
      <fill>
        <patternFill>
          <bgColor theme="1"/>
        </patternFill>
      </fill>
      <border>
        <left/>
        <right/>
        <top/>
        <bottom/>
        <vertical/>
        <horizontal/>
      </border>
    </dxf>
    <dxf>
      <font>
        <color rgb="FFFF0000"/>
      </font>
    </dxf>
  </dxfs>
  <tableStyles count="0" defaultTableStyle="TableStyleMedium2" defaultPivotStyle="PivotStyleLight16"/>
  <colors>
    <mruColors>
      <color rgb="FFFFFACA"/>
      <color rgb="FF00B0F0"/>
      <color rgb="FFF58407"/>
      <color rgb="FF808080"/>
      <color rgb="FFAAB7FD"/>
      <color rgb="FF041A8E"/>
      <color rgb="FF0625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1250950</xdr:colOff>
      <xdr:row>2</xdr:row>
      <xdr:rowOff>136525</xdr:rowOff>
    </xdr:to>
    <xdr:pic>
      <xdr:nvPicPr>
        <xdr:cNvPr id="2" name="Picture 1">
          <a:extLst>
            <a:ext uri="{FF2B5EF4-FFF2-40B4-BE49-F238E27FC236}">
              <a16:creationId xmlns:a16="http://schemas.microsoft.com/office/drawing/2014/main" id="{F62834EB-9217-4AE3-AD24-C1E76743B90A}"/>
            </a:ext>
          </a:extLst>
        </xdr:cNvPr>
        <xdr:cNvPicPr>
          <a:picLocks noChangeAspect="1"/>
        </xdr:cNvPicPr>
      </xdr:nvPicPr>
      <xdr:blipFill>
        <a:blip xmlns:r="http://schemas.openxmlformats.org/officeDocument/2006/relationships" r:embed="rId1"/>
        <a:stretch>
          <a:fillRect/>
        </a:stretch>
      </xdr:blipFill>
      <xdr:spPr>
        <a:xfrm>
          <a:off x="0" y="1"/>
          <a:ext cx="1314450" cy="5841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hyperlink" Target="https://www.who.int/teams/global-tuberculosis-programme/the-end-tb-strateg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561CA-A992-4BBF-8502-D4991120BB11}">
  <sheetPr codeName="Sheet1"/>
  <dimension ref="B2:Q243"/>
  <sheetViews>
    <sheetView topLeftCell="C1" workbookViewId="0">
      <selection activeCell="H12" sqref="H12"/>
    </sheetView>
  </sheetViews>
  <sheetFormatPr defaultRowHeight="15" x14ac:dyDescent="0.25"/>
  <cols>
    <col min="2" max="2" width="13.85546875" customWidth="1"/>
    <col min="4" max="4" width="12.42578125" customWidth="1"/>
    <col min="5" max="5" width="14.85546875" customWidth="1"/>
    <col min="6" max="6" width="14.42578125" customWidth="1"/>
    <col min="7" max="7" width="15" customWidth="1"/>
    <col min="9" max="9" width="19.85546875" customWidth="1"/>
    <col min="11" max="11" width="18.140625" customWidth="1"/>
    <col min="14" max="14" width="23.7109375" customWidth="1"/>
    <col min="15" max="15" width="42.140625" bestFit="1" customWidth="1"/>
    <col min="16" max="16" width="44.5703125" bestFit="1" customWidth="1"/>
  </cols>
  <sheetData>
    <row r="2" spans="2:17" ht="18.75" x14ac:dyDescent="0.3">
      <c r="D2" s="165" t="s">
        <v>124</v>
      </c>
      <c r="E2" s="165"/>
      <c r="F2" s="165"/>
      <c r="G2" s="165"/>
      <c r="N2" s="165" t="s">
        <v>961</v>
      </c>
      <c r="O2" s="165"/>
      <c r="P2" s="165"/>
      <c r="Q2" s="165"/>
    </row>
    <row r="4" spans="2:17" ht="15.75" x14ac:dyDescent="0.25">
      <c r="B4" s="5" t="s">
        <v>16</v>
      </c>
      <c r="D4" s="5" t="s">
        <v>3</v>
      </c>
      <c r="E4" s="5" t="s">
        <v>4</v>
      </c>
      <c r="F4" s="5" t="s">
        <v>5</v>
      </c>
      <c r="G4" s="5" t="s">
        <v>125</v>
      </c>
      <c r="I4" s="113" t="s">
        <v>327</v>
      </c>
      <c r="K4" s="114" t="s">
        <v>328</v>
      </c>
      <c r="N4" s="5" t="s">
        <v>3</v>
      </c>
      <c r="O4" s="5" t="s">
        <v>329</v>
      </c>
      <c r="P4" s="5" t="s">
        <v>330</v>
      </c>
    </row>
    <row r="5" spans="2:17" x14ac:dyDescent="0.25">
      <c r="B5" s="4" t="s">
        <v>17</v>
      </c>
      <c r="D5" s="4" t="s">
        <v>123</v>
      </c>
      <c r="E5" s="4" t="s">
        <v>130</v>
      </c>
      <c r="F5" s="4" t="s">
        <v>131</v>
      </c>
      <c r="G5" s="4" t="str">
        <f>IFERROR(IF(Language = "English", IF(D5="", "", D5),
IF(Language = "Francais", IF(E5="", "", E5),
IF(Language = "Español", IF(F5="", "", F5), IF(D5="", "", D5)))), "")</f>
        <v>Yes</v>
      </c>
      <c r="I5" s="4" t="b">
        <f>IF( AND(
Section_A_TB_Numerator_Tab_1!$D$8 = Translations!$D$135,
Section_A_TB_Numerator_Tab_1!$D$9 = Translations!$D$135,
Section_A_TB_Numerator_Tab_1!$D$10 = Translations!$D$135,
Section_A_TB_Numerator_Tab_1!$D$11 = Translations!$D$135,
Section_A_TB_Numerator_Tab_1!$D$12 = Translations!$D$135,
Section_A_TB_Numerator_Tab_1!$D$13 = Translations!$D$135), FALSE, TRUE)</f>
        <v>0</v>
      </c>
      <c r="K5" s="115" t="s">
        <v>3</v>
      </c>
      <c r="N5" s="4" t="s">
        <v>429</v>
      </c>
      <c r="O5" s="4" t="s">
        <v>429</v>
      </c>
      <c r="P5" s="4" t="s">
        <v>430</v>
      </c>
    </row>
    <row r="6" spans="2:17" x14ac:dyDescent="0.25">
      <c r="B6" s="4" t="s">
        <v>18</v>
      </c>
      <c r="D6" s="4" t="s">
        <v>122</v>
      </c>
      <c r="E6" s="4" t="s">
        <v>132</v>
      </c>
      <c r="F6" s="4" t="s">
        <v>122</v>
      </c>
      <c r="G6" s="4" t="str">
        <f>IFERROR(IF(Language = "English", IF(D6="", "", D6),
IF(Language = "Francais", IF(E6="", "", E6),
IF(Language = "Español", IF(F6="", "", F6), IF(D6="", "", D6)))), "")</f>
        <v>No</v>
      </c>
      <c r="K6" s="115" t="s">
        <v>329</v>
      </c>
      <c r="N6" s="4" t="s">
        <v>431</v>
      </c>
      <c r="O6" s="4" t="s">
        <v>432</v>
      </c>
      <c r="P6" s="4" t="s">
        <v>433</v>
      </c>
    </row>
    <row r="7" spans="2:17" x14ac:dyDescent="0.25">
      <c r="K7" s="115" t="s">
        <v>330</v>
      </c>
      <c r="N7" s="4" t="s">
        <v>434</v>
      </c>
      <c r="O7" s="4" t="s">
        <v>435</v>
      </c>
      <c r="P7" s="4" t="s">
        <v>434</v>
      </c>
    </row>
    <row r="8" spans="2:17" x14ac:dyDescent="0.25">
      <c r="N8" s="4" t="s">
        <v>436</v>
      </c>
      <c r="O8" s="4" t="s">
        <v>437</v>
      </c>
      <c r="P8" s="4" t="s">
        <v>438</v>
      </c>
    </row>
    <row r="9" spans="2:17" x14ac:dyDescent="0.25">
      <c r="N9" s="4" t="s">
        <v>439</v>
      </c>
      <c r="O9" s="4" t="s">
        <v>440</v>
      </c>
      <c r="P9" s="4" t="s">
        <v>441</v>
      </c>
    </row>
    <row r="10" spans="2:17" x14ac:dyDescent="0.25">
      <c r="N10" s="4" t="s">
        <v>442</v>
      </c>
      <c r="O10" s="4" t="s">
        <v>443</v>
      </c>
      <c r="P10" s="4" t="s">
        <v>442</v>
      </c>
    </row>
    <row r="11" spans="2:17" x14ac:dyDescent="0.25">
      <c r="N11" s="4" t="s">
        <v>444</v>
      </c>
      <c r="O11" s="4" t="s">
        <v>444</v>
      </c>
      <c r="P11" s="4" t="s">
        <v>444</v>
      </c>
    </row>
    <row r="12" spans="2:17" x14ac:dyDescent="0.25">
      <c r="N12" s="4" t="s">
        <v>445</v>
      </c>
      <c r="O12" s="4" t="s">
        <v>445</v>
      </c>
      <c r="P12" s="4" t="s">
        <v>446</v>
      </c>
    </row>
    <row r="13" spans="2:17" x14ac:dyDescent="0.25">
      <c r="N13" s="4" t="s">
        <v>447</v>
      </c>
      <c r="O13" s="4" t="s">
        <v>448</v>
      </c>
      <c r="P13" s="4" t="s">
        <v>449</v>
      </c>
    </row>
    <row r="14" spans="2:17" x14ac:dyDescent="0.25">
      <c r="N14" s="4" t="s">
        <v>450</v>
      </c>
      <c r="O14" s="4" t="s">
        <v>451</v>
      </c>
      <c r="P14" s="4" t="s">
        <v>450</v>
      </c>
    </row>
    <row r="15" spans="2:17" x14ac:dyDescent="0.25">
      <c r="N15" s="4" t="s">
        <v>452</v>
      </c>
      <c r="O15" s="4" t="s">
        <v>453</v>
      </c>
      <c r="P15" s="4" t="s">
        <v>452</v>
      </c>
    </row>
    <row r="16" spans="2:17" x14ac:dyDescent="0.25">
      <c r="N16" s="4" t="s">
        <v>454</v>
      </c>
      <c r="O16" s="4" t="s">
        <v>454</v>
      </c>
      <c r="P16" s="4" t="s">
        <v>454</v>
      </c>
    </row>
    <row r="17" spans="14:16" x14ac:dyDescent="0.25">
      <c r="N17" s="4" t="s">
        <v>455</v>
      </c>
      <c r="O17" s="4" t="s">
        <v>456</v>
      </c>
      <c r="P17" s="4" t="s">
        <v>455</v>
      </c>
    </row>
    <row r="18" spans="14:16" x14ac:dyDescent="0.25">
      <c r="N18" s="4" t="s">
        <v>457</v>
      </c>
      <c r="O18" s="4" t="s">
        <v>458</v>
      </c>
      <c r="P18" s="4" t="s">
        <v>457</v>
      </c>
    </row>
    <row r="19" spans="14:16" x14ac:dyDescent="0.25">
      <c r="N19" s="4" t="s">
        <v>459</v>
      </c>
      <c r="O19" s="4" t="s">
        <v>460</v>
      </c>
      <c r="P19" s="4" t="s">
        <v>461</v>
      </c>
    </row>
    <row r="20" spans="14:16" x14ac:dyDescent="0.25">
      <c r="N20" s="4" t="s">
        <v>462</v>
      </c>
      <c r="O20" s="4" t="s">
        <v>462</v>
      </c>
      <c r="P20" s="4" t="s">
        <v>463</v>
      </c>
    </row>
    <row r="21" spans="14:16" x14ac:dyDescent="0.25">
      <c r="N21" s="4" t="s">
        <v>464</v>
      </c>
      <c r="O21" s="4" t="s">
        <v>465</v>
      </c>
      <c r="P21" s="4" t="s">
        <v>466</v>
      </c>
    </row>
    <row r="22" spans="14:16" x14ac:dyDescent="0.25">
      <c r="N22" s="4" t="s">
        <v>467</v>
      </c>
      <c r="O22" s="4" t="s">
        <v>467</v>
      </c>
      <c r="P22" s="4" t="s">
        <v>467</v>
      </c>
    </row>
    <row r="23" spans="14:16" x14ac:dyDescent="0.25">
      <c r="N23" s="4" t="s">
        <v>468</v>
      </c>
      <c r="O23" s="4" t="s">
        <v>469</v>
      </c>
      <c r="P23" s="4" t="s">
        <v>468</v>
      </c>
    </row>
    <row r="24" spans="14:16" x14ac:dyDescent="0.25">
      <c r="N24" s="4" t="s">
        <v>470</v>
      </c>
      <c r="O24" s="4" t="s">
        <v>471</v>
      </c>
      <c r="P24" s="4" t="s">
        <v>472</v>
      </c>
    </row>
    <row r="25" spans="14:16" x14ac:dyDescent="0.25">
      <c r="N25" s="4" t="s">
        <v>473</v>
      </c>
      <c r="O25" s="4" t="s">
        <v>474</v>
      </c>
      <c r="P25" s="4" t="s">
        <v>475</v>
      </c>
    </row>
    <row r="26" spans="14:16" x14ac:dyDescent="0.25">
      <c r="N26" s="4" t="s">
        <v>476</v>
      </c>
      <c r="O26" s="4" t="s">
        <v>476</v>
      </c>
      <c r="P26" s="4" t="s">
        <v>477</v>
      </c>
    </row>
    <row r="27" spans="14:16" x14ac:dyDescent="0.25">
      <c r="N27" s="4" t="s">
        <v>478</v>
      </c>
      <c r="O27" s="4" t="s">
        <v>479</v>
      </c>
      <c r="P27" s="4" t="s">
        <v>478</v>
      </c>
    </row>
    <row r="28" spans="14:16" x14ac:dyDescent="0.25">
      <c r="N28" s="4" t="s">
        <v>480</v>
      </c>
      <c r="O28" s="4" t="s">
        <v>481</v>
      </c>
      <c r="P28" s="4" t="s">
        <v>482</v>
      </c>
    </row>
    <row r="29" spans="14:16" x14ac:dyDescent="0.25">
      <c r="N29" s="4" t="s">
        <v>483</v>
      </c>
      <c r="O29" s="4" t="s">
        <v>484</v>
      </c>
      <c r="P29" s="4" t="s">
        <v>485</v>
      </c>
    </row>
    <row r="30" spans="14:16" x14ac:dyDescent="0.25">
      <c r="N30" s="4" t="s">
        <v>486</v>
      </c>
      <c r="O30" s="4" t="s">
        <v>487</v>
      </c>
      <c r="P30" s="4" t="s">
        <v>488</v>
      </c>
    </row>
    <row r="31" spans="14:16" x14ac:dyDescent="0.25">
      <c r="N31" s="4" t="s">
        <v>489</v>
      </c>
      <c r="O31" s="4" t="s">
        <v>490</v>
      </c>
      <c r="P31" s="4" t="s">
        <v>491</v>
      </c>
    </row>
    <row r="32" spans="14:16" x14ac:dyDescent="0.25">
      <c r="N32" s="4" t="s">
        <v>492</v>
      </c>
      <c r="O32" s="4" t="s">
        <v>493</v>
      </c>
      <c r="P32" s="4" t="s">
        <v>494</v>
      </c>
    </row>
    <row r="33" spans="14:16" x14ac:dyDescent="0.25">
      <c r="N33" s="4" t="s">
        <v>495</v>
      </c>
      <c r="O33" s="4" t="s">
        <v>495</v>
      </c>
      <c r="P33" s="4" t="s">
        <v>495</v>
      </c>
    </row>
    <row r="34" spans="14:16" x14ac:dyDescent="0.25">
      <c r="N34" s="4" t="s">
        <v>496</v>
      </c>
      <c r="O34" s="4" t="s">
        <v>497</v>
      </c>
      <c r="P34" s="4" t="s">
        <v>498</v>
      </c>
    </row>
    <row r="35" spans="14:16" x14ac:dyDescent="0.25">
      <c r="N35" s="4" t="s">
        <v>499</v>
      </c>
      <c r="O35" s="4" t="s">
        <v>500</v>
      </c>
      <c r="P35" s="4" t="s">
        <v>501</v>
      </c>
    </row>
    <row r="36" spans="14:16" x14ac:dyDescent="0.25">
      <c r="N36" s="4" t="s">
        <v>502</v>
      </c>
      <c r="O36" s="4" t="s">
        <v>503</v>
      </c>
      <c r="P36" s="4" t="s">
        <v>502</v>
      </c>
    </row>
    <row r="37" spans="14:16" x14ac:dyDescent="0.25">
      <c r="N37" s="4" t="s">
        <v>504</v>
      </c>
      <c r="O37" s="4" t="s">
        <v>505</v>
      </c>
      <c r="P37" s="4" t="s">
        <v>504</v>
      </c>
    </row>
    <row r="38" spans="14:16" x14ac:dyDescent="0.25">
      <c r="N38" s="4" t="s">
        <v>506</v>
      </c>
      <c r="O38" s="4" t="s">
        <v>506</v>
      </c>
      <c r="P38" s="4" t="s">
        <v>506</v>
      </c>
    </row>
    <row r="39" spans="14:16" x14ac:dyDescent="0.25">
      <c r="N39" s="4" t="s">
        <v>507</v>
      </c>
      <c r="O39" s="4" t="s">
        <v>507</v>
      </c>
      <c r="P39" s="4" t="s">
        <v>507</v>
      </c>
    </row>
    <row r="40" spans="14:16" x14ac:dyDescent="0.25">
      <c r="N40" s="4" t="s">
        <v>508</v>
      </c>
      <c r="O40" s="4" t="s">
        <v>508</v>
      </c>
      <c r="P40" s="4" t="s">
        <v>508</v>
      </c>
    </row>
    <row r="41" spans="14:16" x14ac:dyDescent="0.25">
      <c r="N41" s="4" t="s">
        <v>509</v>
      </c>
      <c r="O41" s="4" t="s">
        <v>510</v>
      </c>
      <c r="P41" s="4" t="s">
        <v>511</v>
      </c>
    </row>
    <row r="42" spans="14:16" x14ac:dyDescent="0.25">
      <c r="N42" s="4" t="s">
        <v>512</v>
      </c>
      <c r="O42" s="4" t="s">
        <v>513</v>
      </c>
      <c r="P42" s="4" t="s">
        <v>514</v>
      </c>
    </row>
    <row r="43" spans="14:16" x14ac:dyDescent="0.25">
      <c r="N43" s="4" t="s">
        <v>515</v>
      </c>
      <c r="O43" s="4" t="s">
        <v>515</v>
      </c>
      <c r="P43" s="4" t="s">
        <v>516</v>
      </c>
    </row>
    <row r="44" spans="14:16" x14ac:dyDescent="0.25">
      <c r="N44" s="4" t="s">
        <v>517</v>
      </c>
      <c r="O44" s="4" t="s">
        <v>518</v>
      </c>
      <c r="P44" s="4" t="s">
        <v>519</v>
      </c>
    </row>
    <row r="45" spans="14:16" x14ac:dyDescent="0.25">
      <c r="N45" s="4" t="s">
        <v>520</v>
      </c>
      <c r="O45" s="4" t="s">
        <v>521</v>
      </c>
      <c r="P45" s="4" t="s">
        <v>522</v>
      </c>
    </row>
    <row r="46" spans="14:16" x14ac:dyDescent="0.25">
      <c r="N46" s="4" t="s">
        <v>523</v>
      </c>
      <c r="O46" s="4" t="s">
        <v>524</v>
      </c>
      <c r="P46" s="4" t="s">
        <v>523</v>
      </c>
    </row>
    <row r="47" spans="14:16" x14ac:dyDescent="0.25">
      <c r="N47" s="4" t="s">
        <v>525</v>
      </c>
      <c r="O47" s="4" t="s">
        <v>526</v>
      </c>
      <c r="P47" s="4" t="s">
        <v>525</v>
      </c>
    </row>
    <row r="48" spans="14:16" x14ac:dyDescent="0.25">
      <c r="N48" s="4" t="s">
        <v>527</v>
      </c>
      <c r="O48" s="4" t="s">
        <v>528</v>
      </c>
      <c r="P48" s="4" t="s">
        <v>527</v>
      </c>
    </row>
    <row r="49" spans="14:16" x14ac:dyDescent="0.25">
      <c r="N49" s="4" t="s">
        <v>529</v>
      </c>
      <c r="O49" s="4" t="s">
        <v>530</v>
      </c>
      <c r="P49" s="4" t="s">
        <v>529</v>
      </c>
    </row>
    <row r="50" spans="14:16" x14ac:dyDescent="0.25">
      <c r="N50" s="4" t="s">
        <v>531</v>
      </c>
      <c r="O50" s="4" t="s">
        <v>532</v>
      </c>
      <c r="P50" s="4" t="s">
        <v>533</v>
      </c>
    </row>
    <row r="51" spans="14:16" x14ac:dyDescent="0.25">
      <c r="N51" s="4" t="s">
        <v>534</v>
      </c>
      <c r="O51" s="4" t="s">
        <v>534</v>
      </c>
      <c r="P51" s="4" t="s">
        <v>534</v>
      </c>
    </row>
    <row r="52" spans="14:16" x14ac:dyDescent="0.25">
      <c r="N52" s="4" t="s">
        <v>535</v>
      </c>
      <c r="O52" s="4" t="s">
        <v>536</v>
      </c>
      <c r="P52" s="4" t="s">
        <v>537</v>
      </c>
    </row>
    <row r="53" spans="14:16" x14ac:dyDescent="0.25">
      <c r="N53" s="4" t="s">
        <v>538</v>
      </c>
      <c r="O53" s="4" t="s">
        <v>539</v>
      </c>
      <c r="P53" s="4" t="s">
        <v>540</v>
      </c>
    </row>
    <row r="54" spans="14:16" x14ac:dyDescent="0.25">
      <c r="N54" s="4" t="s">
        <v>541</v>
      </c>
      <c r="O54" s="4" t="s">
        <v>541</v>
      </c>
      <c r="P54" s="4" t="s">
        <v>541</v>
      </c>
    </row>
    <row r="55" spans="14:16" x14ac:dyDescent="0.25">
      <c r="N55" s="4" t="s">
        <v>542</v>
      </c>
      <c r="O55" s="4" t="s">
        <v>543</v>
      </c>
      <c r="P55" s="4" t="s">
        <v>544</v>
      </c>
    </row>
    <row r="56" spans="14:16" x14ac:dyDescent="0.25">
      <c r="N56" s="4" t="s">
        <v>545</v>
      </c>
      <c r="O56" s="4" t="s">
        <v>545</v>
      </c>
      <c r="P56" s="4" t="s">
        <v>545</v>
      </c>
    </row>
    <row r="57" spans="14:16" x14ac:dyDescent="0.25">
      <c r="N57" s="4" t="s">
        <v>546</v>
      </c>
      <c r="O57" s="4" t="s">
        <v>547</v>
      </c>
      <c r="P57" s="4" t="s">
        <v>547</v>
      </c>
    </row>
    <row r="58" spans="14:16" x14ac:dyDescent="0.25">
      <c r="N58" s="4" t="s">
        <v>548</v>
      </c>
      <c r="O58" s="4" t="s">
        <v>549</v>
      </c>
      <c r="P58" s="4" t="s">
        <v>550</v>
      </c>
    </row>
    <row r="59" spans="14:16" x14ac:dyDescent="0.25">
      <c r="N59" s="4" t="s">
        <v>551</v>
      </c>
      <c r="O59" s="4" t="s">
        <v>552</v>
      </c>
      <c r="P59" s="4" t="s">
        <v>553</v>
      </c>
    </row>
    <row r="60" spans="14:16" x14ac:dyDescent="0.25">
      <c r="N60" s="4" t="s">
        <v>554</v>
      </c>
      <c r="O60" s="4" t="s">
        <v>554</v>
      </c>
      <c r="P60" s="4" t="s">
        <v>554</v>
      </c>
    </row>
    <row r="61" spans="14:16" x14ac:dyDescent="0.25">
      <c r="N61" s="4" t="s">
        <v>555</v>
      </c>
      <c r="O61" s="4" t="s">
        <v>556</v>
      </c>
      <c r="P61" s="4" t="s">
        <v>557</v>
      </c>
    </row>
    <row r="62" spans="14:16" x14ac:dyDescent="0.25">
      <c r="N62" s="4" t="s">
        <v>558</v>
      </c>
      <c r="O62" s="4" t="s">
        <v>558</v>
      </c>
      <c r="P62" s="4" t="s">
        <v>558</v>
      </c>
    </row>
    <row r="63" spans="14:16" x14ac:dyDescent="0.25">
      <c r="N63" s="4" t="s">
        <v>559</v>
      </c>
      <c r="O63" s="4" t="s">
        <v>560</v>
      </c>
      <c r="P63" s="4" t="s">
        <v>559</v>
      </c>
    </row>
    <row r="64" spans="14:16" x14ac:dyDescent="0.25">
      <c r="N64" s="4" t="s">
        <v>561</v>
      </c>
      <c r="O64" s="4" t="s">
        <v>562</v>
      </c>
      <c r="P64" s="4" t="s">
        <v>563</v>
      </c>
    </row>
    <row r="65" spans="14:16" x14ac:dyDescent="0.25">
      <c r="N65" s="4" t="s">
        <v>564</v>
      </c>
      <c r="O65" s="4" t="s">
        <v>565</v>
      </c>
      <c r="P65" s="4" t="s">
        <v>564</v>
      </c>
    </row>
    <row r="66" spans="14:16" x14ac:dyDescent="0.25">
      <c r="N66" s="4" t="s">
        <v>566</v>
      </c>
      <c r="O66" s="4" t="s">
        <v>567</v>
      </c>
      <c r="P66" s="4" t="s">
        <v>568</v>
      </c>
    </row>
    <row r="67" spans="14:16" x14ac:dyDescent="0.25">
      <c r="N67" s="4" t="s">
        <v>569</v>
      </c>
      <c r="O67" s="4" t="s">
        <v>570</v>
      </c>
      <c r="P67" s="4" t="s">
        <v>569</v>
      </c>
    </row>
    <row r="68" spans="14:16" x14ac:dyDescent="0.25">
      <c r="N68" s="4" t="s">
        <v>571</v>
      </c>
      <c r="O68" s="4" t="s">
        <v>572</v>
      </c>
      <c r="P68" s="4" t="s">
        <v>573</v>
      </c>
    </row>
    <row r="69" spans="14:16" x14ac:dyDescent="0.25">
      <c r="N69" s="4" t="s">
        <v>574</v>
      </c>
      <c r="O69" s="4" t="s">
        <v>575</v>
      </c>
      <c r="P69" s="4" t="s">
        <v>574</v>
      </c>
    </row>
    <row r="70" spans="14:16" x14ac:dyDescent="0.25">
      <c r="N70" s="4" t="s">
        <v>576</v>
      </c>
      <c r="O70" s="4" t="s">
        <v>577</v>
      </c>
      <c r="P70" s="4" t="s">
        <v>576</v>
      </c>
    </row>
    <row r="71" spans="14:16" x14ac:dyDescent="0.25">
      <c r="N71" s="4" t="s">
        <v>578</v>
      </c>
      <c r="O71" s="4" t="s">
        <v>578</v>
      </c>
      <c r="P71" s="4" t="s">
        <v>578</v>
      </c>
    </row>
    <row r="72" spans="14:16" x14ac:dyDescent="0.25">
      <c r="N72" s="4" t="s">
        <v>579</v>
      </c>
      <c r="O72" s="4" t="s">
        <v>580</v>
      </c>
      <c r="P72" s="4" t="s">
        <v>581</v>
      </c>
    </row>
    <row r="73" spans="14:16" x14ac:dyDescent="0.25">
      <c r="N73" s="4" t="s">
        <v>582</v>
      </c>
      <c r="O73" s="4" t="s">
        <v>583</v>
      </c>
      <c r="P73" s="4" t="s">
        <v>584</v>
      </c>
    </row>
    <row r="74" spans="14:16" x14ac:dyDescent="0.25">
      <c r="N74" s="4" t="s">
        <v>585</v>
      </c>
      <c r="O74" s="4" t="s">
        <v>586</v>
      </c>
      <c r="P74" s="4" t="s">
        <v>587</v>
      </c>
    </row>
    <row r="75" spans="14:16" x14ac:dyDescent="0.25">
      <c r="N75" s="4" t="s">
        <v>588</v>
      </c>
      <c r="O75" s="4" t="s">
        <v>589</v>
      </c>
      <c r="P75" s="4" t="s">
        <v>588</v>
      </c>
    </row>
    <row r="76" spans="14:16" x14ac:dyDescent="0.25">
      <c r="N76" s="4" t="s">
        <v>590</v>
      </c>
      <c r="O76" s="4" t="s">
        <v>591</v>
      </c>
      <c r="P76" s="4" t="s">
        <v>592</v>
      </c>
    </row>
    <row r="77" spans="14:16" x14ac:dyDescent="0.25">
      <c r="N77" s="4" t="s">
        <v>593</v>
      </c>
      <c r="O77" s="4" t="s">
        <v>593</v>
      </c>
      <c r="P77" s="4" t="s">
        <v>594</v>
      </c>
    </row>
    <row r="78" spans="14:16" x14ac:dyDescent="0.25">
      <c r="N78" s="4" t="s">
        <v>595</v>
      </c>
      <c r="O78" s="4" t="s">
        <v>596</v>
      </c>
      <c r="P78" s="4" t="s">
        <v>597</v>
      </c>
    </row>
    <row r="79" spans="14:16" x14ac:dyDescent="0.25">
      <c r="N79" s="4" t="s">
        <v>598</v>
      </c>
      <c r="O79" s="4" t="s">
        <v>599</v>
      </c>
      <c r="P79" s="4" t="s">
        <v>600</v>
      </c>
    </row>
    <row r="80" spans="14:16" x14ac:dyDescent="0.25">
      <c r="N80" s="4" t="s">
        <v>601</v>
      </c>
      <c r="O80" s="4" t="s">
        <v>601</v>
      </c>
      <c r="P80" s="4" t="s">
        <v>602</v>
      </c>
    </row>
    <row r="81" spans="14:16" x14ac:dyDescent="0.25">
      <c r="N81" s="4" t="s">
        <v>603</v>
      </c>
      <c r="O81" s="4" t="s">
        <v>604</v>
      </c>
      <c r="P81" s="4" t="s">
        <v>603</v>
      </c>
    </row>
    <row r="82" spans="14:16" x14ac:dyDescent="0.25">
      <c r="N82" s="4" t="s">
        <v>605</v>
      </c>
      <c r="O82" s="4" t="s">
        <v>606</v>
      </c>
      <c r="P82" s="4" t="s">
        <v>605</v>
      </c>
    </row>
    <row r="83" spans="14:16" x14ac:dyDescent="0.25">
      <c r="N83" s="4" t="s">
        <v>607</v>
      </c>
      <c r="O83" s="4" t="s">
        <v>608</v>
      </c>
      <c r="P83" s="4" t="s">
        <v>609</v>
      </c>
    </row>
    <row r="84" spans="14:16" x14ac:dyDescent="0.25">
      <c r="N84" s="4" t="s">
        <v>610</v>
      </c>
      <c r="O84" s="4" t="s">
        <v>610</v>
      </c>
      <c r="P84" s="4" t="s">
        <v>610</v>
      </c>
    </row>
    <row r="85" spans="14:16" x14ac:dyDescent="0.25">
      <c r="N85" s="4" t="s">
        <v>611</v>
      </c>
      <c r="O85" s="4" t="s">
        <v>611</v>
      </c>
      <c r="P85" s="4" t="s">
        <v>611</v>
      </c>
    </row>
    <row r="86" spans="14:16" x14ac:dyDescent="0.25">
      <c r="N86" s="4" t="s">
        <v>612</v>
      </c>
      <c r="O86" s="4" t="s">
        <v>613</v>
      </c>
      <c r="P86" s="4" t="s">
        <v>614</v>
      </c>
    </row>
    <row r="87" spans="14:16" x14ac:dyDescent="0.25">
      <c r="N87" s="4" t="s">
        <v>615</v>
      </c>
      <c r="O87" s="4" t="s">
        <v>616</v>
      </c>
      <c r="P87" s="4" t="s">
        <v>617</v>
      </c>
    </row>
    <row r="88" spans="14:16" x14ac:dyDescent="0.25">
      <c r="N88" s="4" t="s">
        <v>618</v>
      </c>
      <c r="O88" s="4" t="s">
        <v>619</v>
      </c>
      <c r="P88" s="4" t="s">
        <v>620</v>
      </c>
    </row>
    <row r="89" spans="14:16" x14ac:dyDescent="0.25">
      <c r="N89" s="4" t="s">
        <v>621</v>
      </c>
      <c r="O89" s="4" t="s">
        <v>621</v>
      </c>
      <c r="P89" s="4" t="s">
        <v>621</v>
      </c>
    </row>
    <row r="90" spans="14:16" x14ac:dyDescent="0.25">
      <c r="N90" s="4" t="s">
        <v>622</v>
      </c>
      <c r="O90" s="4" t="s">
        <v>622</v>
      </c>
      <c r="P90" s="4" t="s">
        <v>622</v>
      </c>
    </row>
    <row r="91" spans="14:16" x14ac:dyDescent="0.25">
      <c r="N91" s="4" t="s">
        <v>623</v>
      </c>
      <c r="O91" s="4" t="s">
        <v>623</v>
      </c>
      <c r="P91" s="4" t="s">
        <v>623</v>
      </c>
    </row>
    <row r="92" spans="14:16" x14ac:dyDescent="0.25">
      <c r="N92" s="4" t="s">
        <v>624</v>
      </c>
      <c r="O92" s="4" t="s">
        <v>625</v>
      </c>
      <c r="P92" s="4" t="s">
        <v>624</v>
      </c>
    </row>
    <row r="93" spans="14:16" x14ac:dyDescent="0.25">
      <c r="N93" s="4" t="s">
        <v>626</v>
      </c>
      <c r="O93" s="4" t="s">
        <v>627</v>
      </c>
      <c r="P93" s="4" t="s">
        <v>626</v>
      </c>
    </row>
    <row r="94" spans="14:16" x14ac:dyDescent="0.25">
      <c r="N94" s="4" t="s">
        <v>628</v>
      </c>
      <c r="O94" s="4" t="s">
        <v>629</v>
      </c>
      <c r="P94" s="4" t="s">
        <v>630</v>
      </c>
    </row>
    <row r="95" spans="14:16" x14ac:dyDescent="0.25">
      <c r="N95" s="4" t="s">
        <v>631</v>
      </c>
      <c r="O95" s="4" t="s">
        <v>631</v>
      </c>
      <c r="P95" s="4" t="s">
        <v>631</v>
      </c>
    </row>
    <row r="96" spans="14:16" x14ac:dyDescent="0.25">
      <c r="N96" s="4" t="s">
        <v>632</v>
      </c>
      <c r="O96" s="4" t="s">
        <v>633</v>
      </c>
      <c r="P96" s="4" t="s">
        <v>634</v>
      </c>
    </row>
    <row r="97" spans="14:16" x14ac:dyDescent="0.25">
      <c r="N97" s="4" t="s">
        <v>635</v>
      </c>
      <c r="O97" s="4" t="s">
        <v>636</v>
      </c>
      <c r="P97" s="4" t="s">
        <v>637</v>
      </c>
    </row>
    <row r="98" spans="14:16" x14ac:dyDescent="0.25">
      <c r="N98" s="4" t="s">
        <v>638</v>
      </c>
      <c r="O98" s="4" t="s">
        <v>638</v>
      </c>
      <c r="P98" s="4" t="s">
        <v>638</v>
      </c>
    </row>
    <row r="99" spans="14:16" x14ac:dyDescent="0.25">
      <c r="N99" s="4" t="s">
        <v>639</v>
      </c>
      <c r="O99" s="4" t="s">
        <v>639</v>
      </c>
      <c r="P99" s="4" t="s">
        <v>639</v>
      </c>
    </row>
    <row r="100" spans="14:16" x14ac:dyDescent="0.25">
      <c r="N100" s="4" t="s">
        <v>640</v>
      </c>
      <c r="O100" s="4" t="s">
        <v>641</v>
      </c>
      <c r="P100" s="4" t="s">
        <v>642</v>
      </c>
    </row>
    <row r="101" spans="14:16" x14ac:dyDescent="0.25">
      <c r="N101" s="4" t="s">
        <v>643</v>
      </c>
      <c r="O101" s="4" t="s">
        <v>644</v>
      </c>
      <c r="P101" s="4" t="s">
        <v>645</v>
      </c>
    </row>
    <row r="102" spans="14:16" x14ac:dyDescent="0.25">
      <c r="N102" s="4" t="s">
        <v>646</v>
      </c>
      <c r="O102" s="4" t="s">
        <v>647</v>
      </c>
      <c r="P102" s="4" t="s">
        <v>646</v>
      </c>
    </row>
    <row r="103" spans="14:16" x14ac:dyDescent="0.25">
      <c r="N103" s="4" t="s">
        <v>648</v>
      </c>
      <c r="O103" s="4" t="s">
        <v>649</v>
      </c>
      <c r="P103" s="4" t="s">
        <v>648</v>
      </c>
    </row>
    <row r="104" spans="14:16" x14ac:dyDescent="0.25">
      <c r="N104" s="4" t="s">
        <v>650</v>
      </c>
      <c r="O104" s="4" t="s">
        <v>651</v>
      </c>
      <c r="P104" s="4" t="s">
        <v>652</v>
      </c>
    </row>
    <row r="105" spans="14:16" x14ac:dyDescent="0.25">
      <c r="N105" s="4" t="s">
        <v>653</v>
      </c>
      <c r="O105" s="4" t="s">
        <v>654</v>
      </c>
      <c r="P105" s="4" t="s">
        <v>653</v>
      </c>
    </row>
    <row r="106" spans="14:16" x14ac:dyDescent="0.25">
      <c r="N106" s="4" t="s">
        <v>655</v>
      </c>
      <c r="O106" s="4" t="s">
        <v>656</v>
      </c>
      <c r="P106" s="4" t="s">
        <v>657</v>
      </c>
    </row>
    <row r="107" spans="14:16" x14ac:dyDescent="0.25">
      <c r="N107" s="4" t="s">
        <v>658</v>
      </c>
      <c r="O107" s="4" t="s">
        <v>659</v>
      </c>
      <c r="P107" s="4" t="s">
        <v>660</v>
      </c>
    </row>
    <row r="108" spans="14:16" x14ac:dyDescent="0.25">
      <c r="N108" s="4" t="s">
        <v>661</v>
      </c>
      <c r="O108" s="4" t="s">
        <v>662</v>
      </c>
      <c r="P108" s="4" t="s">
        <v>661</v>
      </c>
    </row>
    <row r="109" spans="14:16" x14ac:dyDescent="0.25">
      <c r="N109" s="4" t="s">
        <v>663</v>
      </c>
      <c r="O109" s="4" t="s">
        <v>664</v>
      </c>
      <c r="P109" s="4" t="s">
        <v>665</v>
      </c>
    </row>
    <row r="110" spans="14:16" x14ac:dyDescent="0.25">
      <c r="N110" s="4" t="s">
        <v>666</v>
      </c>
      <c r="O110" s="4" t="s">
        <v>667</v>
      </c>
      <c r="P110" s="4" t="s">
        <v>666</v>
      </c>
    </row>
    <row r="111" spans="14:16" x14ac:dyDescent="0.25">
      <c r="N111" s="4" t="s">
        <v>668</v>
      </c>
      <c r="O111" s="4" t="s">
        <v>669</v>
      </c>
      <c r="P111" s="4" t="s">
        <v>670</v>
      </c>
    </row>
    <row r="112" spans="14:16" x14ac:dyDescent="0.25">
      <c r="N112" s="4" t="s">
        <v>671</v>
      </c>
      <c r="O112" s="4" t="s">
        <v>671</v>
      </c>
      <c r="P112" s="4" t="s">
        <v>671</v>
      </c>
    </row>
    <row r="113" spans="14:16" x14ac:dyDescent="0.25">
      <c r="N113" s="4" t="s">
        <v>672</v>
      </c>
      <c r="O113" s="4" t="s">
        <v>673</v>
      </c>
      <c r="P113" s="4" t="s">
        <v>674</v>
      </c>
    </row>
    <row r="114" spans="14:16" x14ac:dyDescent="0.25">
      <c r="N114" s="4" t="s">
        <v>675</v>
      </c>
      <c r="O114" s="4" t="s">
        <v>675</v>
      </c>
      <c r="P114" s="4" t="s">
        <v>676</v>
      </c>
    </row>
    <row r="115" spans="14:16" x14ac:dyDescent="0.25">
      <c r="N115" s="4" t="s">
        <v>677</v>
      </c>
      <c r="O115" s="4" t="s">
        <v>677</v>
      </c>
      <c r="P115" s="4" t="s">
        <v>677</v>
      </c>
    </row>
    <row r="116" spans="14:16" x14ac:dyDescent="0.25">
      <c r="N116" s="4" t="s">
        <v>678</v>
      </c>
      <c r="O116" s="4" t="s">
        <v>678</v>
      </c>
      <c r="P116" s="4" t="s">
        <v>678</v>
      </c>
    </row>
    <row r="117" spans="14:16" x14ac:dyDescent="0.25">
      <c r="N117" s="4" t="s">
        <v>679</v>
      </c>
      <c r="O117" s="4" t="s">
        <v>680</v>
      </c>
      <c r="P117" s="4" t="s">
        <v>681</v>
      </c>
    </row>
    <row r="118" spans="14:16" x14ac:dyDescent="0.25">
      <c r="N118" s="4" t="s">
        <v>682</v>
      </c>
      <c r="O118" s="4" t="s">
        <v>683</v>
      </c>
      <c r="P118" s="4" t="s">
        <v>684</v>
      </c>
    </row>
    <row r="119" spans="14:16" x14ac:dyDescent="0.25">
      <c r="N119" s="4" t="s">
        <v>685</v>
      </c>
      <c r="O119" s="4" t="s">
        <v>685</v>
      </c>
      <c r="P119" s="4" t="s">
        <v>685</v>
      </c>
    </row>
    <row r="120" spans="14:16" x14ac:dyDescent="0.25">
      <c r="N120" s="4" t="s">
        <v>686</v>
      </c>
      <c r="O120" s="4" t="s">
        <v>687</v>
      </c>
      <c r="P120" s="4" t="s">
        <v>686</v>
      </c>
    </row>
    <row r="121" spans="14:16" x14ac:dyDescent="0.25">
      <c r="N121" s="4" t="s">
        <v>688</v>
      </c>
      <c r="O121" s="4" t="s">
        <v>689</v>
      </c>
      <c r="P121" s="4" t="s">
        <v>690</v>
      </c>
    </row>
    <row r="122" spans="14:16" x14ac:dyDescent="0.25">
      <c r="N122" s="4" t="s">
        <v>691</v>
      </c>
      <c r="O122" s="4" t="s">
        <v>692</v>
      </c>
      <c r="P122" s="4" t="s">
        <v>693</v>
      </c>
    </row>
    <row r="123" spans="14:16" x14ac:dyDescent="0.25">
      <c r="N123" s="4" t="s">
        <v>694</v>
      </c>
      <c r="O123" s="4" t="s">
        <v>695</v>
      </c>
      <c r="P123" s="4" t="s">
        <v>696</v>
      </c>
    </row>
    <row r="124" spans="14:16" x14ac:dyDescent="0.25">
      <c r="N124" s="4" t="s">
        <v>697</v>
      </c>
      <c r="O124" s="4" t="s">
        <v>698</v>
      </c>
      <c r="P124" s="4" t="s">
        <v>699</v>
      </c>
    </row>
    <row r="125" spans="14:16" x14ac:dyDescent="0.25">
      <c r="N125" s="4" t="s">
        <v>700</v>
      </c>
      <c r="O125" s="4" t="s">
        <v>700</v>
      </c>
      <c r="P125" s="4" t="s">
        <v>700</v>
      </c>
    </row>
    <row r="126" spans="14:16" x14ac:dyDescent="0.25">
      <c r="N126" s="4" t="s">
        <v>701</v>
      </c>
      <c r="O126" s="4" t="s">
        <v>701</v>
      </c>
      <c r="P126" s="4" t="s">
        <v>701</v>
      </c>
    </row>
    <row r="127" spans="14:16" x14ac:dyDescent="0.25">
      <c r="N127" s="4" t="s">
        <v>702</v>
      </c>
      <c r="O127" s="4" t="s">
        <v>703</v>
      </c>
      <c r="P127" s="4" t="s">
        <v>704</v>
      </c>
    </row>
    <row r="128" spans="14:16" x14ac:dyDescent="0.25">
      <c r="N128" s="4" t="s">
        <v>705</v>
      </c>
      <c r="O128" s="4" t="s">
        <v>705</v>
      </c>
      <c r="P128" s="4" t="s">
        <v>705</v>
      </c>
    </row>
    <row r="129" spans="14:16" x14ac:dyDescent="0.25">
      <c r="N129" s="4" t="s">
        <v>706</v>
      </c>
      <c r="O129" s="4" t="s">
        <v>707</v>
      </c>
      <c r="P129" s="4" t="s">
        <v>708</v>
      </c>
    </row>
    <row r="130" spans="14:16" x14ac:dyDescent="0.25">
      <c r="N130" s="4" t="s">
        <v>709</v>
      </c>
      <c r="O130" s="4" t="s">
        <v>709</v>
      </c>
      <c r="P130" s="4" t="s">
        <v>710</v>
      </c>
    </row>
    <row r="131" spans="14:16" x14ac:dyDescent="0.25">
      <c r="N131" s="4" t="s">
        <v>711</v>
      </c>
      <c r="O131" s="4" t="s">
        <v>711</v>
      </c>
      <c r="P131" s="4" t="s">
        <v>711</v>
      </c>
    </row>
    <row r="132" spans="14:16" x14ac:dyDescent="0.25">
      <c r="N132" s="4" t="s">
        <v>712</v>
      </c>
      <c r="O132" s="4" t="s">
        <v>712</v>
      </c>
      <c r="P132" s="4" t="s">
        <v>712</v>
      </c>
    </row>
    <row r="133" spans="14:16" x14ac:dyDescent="0.25">
      <c r="N133" s="4" t="s">
        <v>713</v>
      </c>
      <c r="O133" s="4" t="s">
        <v>713</v>
      </c>
      <c r="P133" s="4" t="s">
        <v>713</v>
      </c>
    </row>
    <row r="134" spans="14:16" x14ac:dyDescent="0.25">
      <c r="N134" s="4" t="s">
        <v>714</v>
      </c>
      <c r="O134" s="4" t="s">
        <v>715</v>
      </c>
      <c r="P134" s="4" t="s">
        <v>716</v>
      </c>
    </row>
    <row r="135" spans="14:16" x14ac:dyDescent="0.25">
      <c r="N135" s="4" t="s">
        <v>717</v>
      </c>
      <c r="O135" s="4" t="s">
        <v>717</v>
      </c>
      <c r="P135" s="4" t="s">
        <v>718</v>
      </c>
    </row>
    <row r="136" spans="14:16" x14ac:dyDescent="0.25">
      <c r="N136" s="4" t="s">
        <v>719</v>
      </c>
      <c r="O136" s="4" t="s">
        <v>719</v>
      </c>
      <c r="P136" s="4" t="s">
        <v>720</v>
      </c>
    </row>
    <row r="137" spans="14:16" x14ac:dyDescent="0.25">
      <c r="N137" s="4" t="s">
        <v>721</v>
      </c>
      <c r="O137" s="4" t="s">
        <v>722</v>
      </c>
      <c r="P137" s="4" t="s">
        <v>721</v>
      </c>
    </row>
    <row r="138" spans="14:16" x14ac:dyDescent="0.25">
      <c r="N138" s="4" t="s">
        <v>723</v>
      </c>
      <c r="O138" s="4" t="s">
        <v>724</v>
      </c>
      <c r="P138" s="4" t="s">
        <v>725</v>
      </c>
    </row>
    <row r="139" spans="14:16" x14ac:dyDescent="0.25">
      <c r="N139" s="4" t="s">
        <v>726</v>
      </c>
      <c r="O139" s="4" t="s">
        <v>726</v>
      </c>
      <c r="P139" s="4" t="s">
        <v>726</v>
      </c>
    </row>
    <row r="140" spans="14:16" x14ac:dyDescent="0.25">
      <c r="N140" s="4" t="s">
        <v>727</v>
      </c>
      <c r="O140" s="4" t="s">
        <v>728</v>
      </c>
      <c r="P140" s="4" t="s">
        <v>727</v>
      </c>
    </row>
    <row r="141" spans="14:16" x14ac:dyDescent="0.25">
      <c r="N141" s="4" t="s">
        <v>729</v>
      </c>
      <c r="O141" s="4" t="s">
        <v>730</v>
      </c>
      <c r="P141" s="4" t="s">
        <v>731</v>
      </c>
    </row>
    <row r="142" spans="14:16" x14ac:dyDescent="0.25">
      <c r="N142" s="4" t="s">
        <v>732</v>
      </c>
      <c r="O142" s="4" t="s">
        <v>732</v>
      </c>
      <c r="P142" s="4" t="s">
        <v>732</v>
      </c>
    </row>
    <row r="143" spans="14:16" x14ac:dyDescent="0.25">
      <c r="N143" s="4" t="s">
        <v>733</v>
      </c>
      <c r="O143" s="4" t="s">
        <v>734</v>
      </c>
      <c r="P143" s="4" t="s">
        <v>735</v>
      </c>
    </row>
    <row r="144" spans="14:16" x14ac:dyDescent="0.25">
      <c r="N144" s="4" t="s">
        <v>736</v>
      </c>
      <c r="O144" s="4" t="s">
        <v>737</v>
      </c>
      <c r="P144" s="4" t="s">
        <v>738</v>
      </c>
    </row>
    <row r="145" spans="14:16" x14ac:dyDescent="0.25">
      <c r="N145" s="4" t="s">
        <v>739</v>
      </c>
      <c r="O145" s="4" t="s">
        <v>739</v>
      </c>
      <c r="P145" s="4" t="s">
        <v>740</v>
      </c>
    </row>
    <row r="146" spans="14:16" x14ac:dyDescent="0.25">
      <c r="N146" s="4" t="s">
        <v>741</v>
      </c>
      <c r="O146" s="4" t="s">
        <v>742</v>
      </c>
      <c r="P146" s="4" t="s">
        <v>741</v>
      </c>
    </row>
    <row r="147" spans="14:16" x14ac:dyDescent="0.25">
      <c r="N147" s="4" t="s">
        <v>743</v>
      </c>
      <c r="O147" s="4" t="s">
        <v>744</v>
      </c>
      <c r="P147" s="4" t="s">
        <v>743</v>
      </c>
    </row>
    <row r="148" spans="14:16" x14ac:dyDescent="0.25">
      <c r="N148" s="4" t="s">
        <v>745</v>
      </c>
      <c r="O148" s="4" t="s">
        <v>745</v>
      </c>
      <c r="P148" s="4" t="s">
        <v>745</v>
      </c>
    </row>
    <row r="149" spans="14:16" x14ac:dyDescent="0.25">
      <c r="N149" s="4" t="s">
        <v>746</v>
      </c>
      <c r="O149" s="4" t="s">
        <v>747</v>
      </c>
      <c r="P149" s="4" t="s">
        <v>748</v>
      </c>
    </row>
    <row r="150" spans="14:16" x14ac:dyDescent="0.25">
      <c r="N150" s="4" t="s">
        <v>749</v>
      </c>
      <c r="O150" s="4" t="s">
        <v>749</v>
      </c>
      <c r="P150" s="4" t="s">
        <v>749</v>
      </c>
    </row>
    <row r="151" spans="14:16" x14ac:dyDescent="0.25">
      <c r="N151" s="4" t="s">
        <v>750</v>
      </c>
      <c r="O151" s="4" t="s">
        <v>751</v>
      </c>
      <c r="P151" s="4" t="s">
        <v>750</v>
      </c>
    </row>
    <row r="152" spans="14:16" x14ac:dyDescent="0.25">
      <c r="N152" s="4" t="s">
        <v>752</v>
      </c>
      <c r="O152" s="4" t="s">
        <v>753</v>
      </c>
      <c r="P152" s="4" t="s">
        <v>752</v>
      </c>
    </row>
    <row r="153" spans="14:16" x14ac:dyDescent="0.25">
      <c r="N153" s="4" t="s">
        <v>754</v>
      </c>
      <c r="O153" s="4" t="s">
        <v>754</v>
      </c>
      <c r="P153" s="4" t="s">
        <v>754</v>
      </c>
    </row>
    <row r="154" spans="14:16" x14ac:dyDescent="0.25">
      <c r="N154" s="4" t="s">
        <v>755</v>
      </c>
      <c r="O154" s="4" t="s">
        <v>756</v>
      </c>
      <c r="P154" s="4" t="s">
        <v>755</v>
      </c>
    </row>
    <row r="155" spans="14:16" x14ac:dyDescent="0.25">
      <c r="N155" s="4" t="s">
        <v>757</v>
      </c>
      <c r="O155" s="4" t="s">
        <v>758</v>
      </c>
      <c r="P155" s="4" t="s">
        <v>759</v>
      </c>
    </row>
    <row r="156" spans="14:16" x14ac:dyDescent="0.25">
      <c r="N156" s="4" t="s">
        <v>760</v>
      </c>
      <c r="O156" s="4" t="s">
        <v>761</v>
      </c>
      <c r="P156" s="4" t="s">
        <v>762</v>
      </c>
    </row>
    <row r="157" spans="14:16" x14ac:dyDescent="0.25">
      <c r="N157" s="4" t="s">
        <v>763</v>
      </c>
      <c r="O157" s="4" t="s">
        <v>764</v>
      </c>
      <c r="P157" s="4" t="s">
        <v>765</v>
      </c>
    </row>
    <row r="158" spans="14:16" x14ac:dyDescent="0.25">
      <c r="N158" s="4" t="s">
        <v>766</v>
      </c>
      <c r="O158" s="4" t="s">
        <v>766</v>
      </c>
      <c r="P158" s="4" t="s">
        <v>766</v>
      </c>
    </row>
    <row r="159" spans="14:16" x14ac:dyDescent="0.25">
      <c r="N159" s="4" t="s">
        <v>767</v>
      </c>
      <c r="O159" s="4" t="s">
        <v>767</v>
      </c>
      <c r="P159" s="4" t="s">
        <v>768</v>
      </c>
    </row>
    <row r="160" spans="14:16" x14ac:dyDescent="0.25">
      <c r="N160" s="4" t="s">
        <v>769</v>
      </c>
      <c r="O160" s="4" t="s">
        <v>769</v>
      </c>
      <c r="P160" s="4" t="s">
        <v>769</v>
      </c>
    </row>
    <row r="161" spans="14:16" x14ac:dyDescent="0.25">
      <c r="N161" s="4" t="s">
        <v>770</v>
      </c>
      <c r="O161" s="4" t="s">
        <v>770</v>
      </c>
      <c r="P161" s="4" t="s">
        <v>770</v>
      </c>
    </row>
    <row r="162" spans="14:16" x14ac:dyDescent="0.25">
      <c r="N162" s="4" t="s">
        <v>771</v>
      </c>
      <c r="O162" s="4" t="s">
        <v>772</v>
      </c>
      <c r="P162" s="4" t="s">
        <v>773</v>
      </c>
    </row>
    <row r="163" spans="14:16" x14ac:dyDescent="0.25">
      <c r="N163" s="4" t="s">
        <v>774</v>
      </c>
      <c r="O163" s="4" t="s">
        <v>775</v>
      </c>
      <c r="P163" s="4" t="s">
        <v>776</v>
      </c>
    </row>
    <row r="164" spans="14:16" x14ac:dyDescent="0.25">
      <c r="N164" s="4" t="s">
        <v>777</v>
      </c>
      <c r="O164" s="4" t="s">
        <v>778</v>
      </c>
      <c r="P164" s="4" t="s">
        <v>779</v>
      </c>
    </row>
    <row r="165" spans="14:16" x14ac:dyDescent="0.25">
      <c r="N165" s="4" t="s">
        <v>780</v>
      </c>
      <c r="O165" s="4" t="s">
        <v>781</v>
      </c>
      <c r="P165" s="4" t="s">
        <v>782</v>
      </c>
    </row>
    <row r="166" spans="14:16" x14ac:dyDescent="0.25">
      <c r="N166" s="4" t="s">
        <v>783</v>
      </c>
      <c r="O166" s="4" t="s">
        <v>783</v>
      </c>
      <c r="P166" s="4" t="s">
        <v>784</v>
      </c>
    </row>
    <row r="167" spans="14:16" x14ac:dyDescent="0.25">
      <c r="N167" s="4" t="s">
        <v>785</v>
      </c>
      <c r="O167" s="4" t="s">
        <v>785</v>
      </c>
      <c r="P167" s="4" t="s">
        <v>786</v>
      </c>
    </row>
    <row r="168" spans="14:16" x14ac:dyDescent="0.25">
      <c r="N168" s="4" t="s">
        <v>787</v>
      </c>
      <c r="O168" s="4" t="s">
        <v>788</v>
      </c>
      <c r="P168" s="4" t="s">
        <v>787</v>
      </c>
    </row>
    <row r="169" spans="14:16" x14ac:dyDescent="0.25">
      <c r="N169" s="4" t="s">
        <v>789</v>
      </c>
      <c r="O169" s="4" t="s">
        <v>789</v>
      </c>
      <c r="P169" s="4" t="s">
        <v>790</v>
      </c>
    </row>
    <row r="170" spans="14:16" x14ac:dyDescent="0.25">
      <c r="N170" s="4" t="s">
        <v>791</v>
      </c>
      <c r="O170" s="4" t="s">
        <v>791</v>
      </c>
      <c r="P170" s="4" t="s">
        <v>792</v>
      </c>
    </row>
    <row r="171" spans="14:16" x14ac:dyDescent="0.25">
      <c r="N171" s="4" t="s">
        <v>793</v>
      </c>
      <c r="O171" s="4" t="s">
        <v>794</v>
      </c>
      <c r="P171" s="4" t="s">
        <v>795</v>
      </c>
    </row>
    <row r="172" spans="14:16" x14ac:dyDescent="0.25">
      <c r="N172" s="4" t="s">
        <v>796</v>
      </c>
      <c r="O172" s="4" t="s">
        <v>796</v>
      </c>
      <c r="P172" s="4" t="s">
        <v>796</v>
      </c>
    </row>
    <row r="173" spans="14:16" x14ac:dyDescent="0.25">
      <c r="N173" s="4" t="s">
        <v>797</v>
      </c>
      <c r="O173" s="4" t="s">
        <v>798</v>
      </c>
      <c r="P173" s="4" t="s">
        <v>799</v>
      </c>
    </row>
    <row r="174" spans="14:16" x14ac:dyDescent="0.25">
      <c r="N174" s="4" t="s">
        <v>800</v>
      </c>
      <c r="O174" s="4" t="s">
        <v>800</v>
      </c>
      <c r="P174" s="4" t="s">
        <v>801</v>
      </c>
    </row>
    <row r="175" spans="14:16" x14ac:dyDescent="0.25">
      <c r="N175" s="4" t="s">
        <v>802</v>
      </c>
      <c r="O175" s="4" t="s">
        <v>803</v>
      </c>
      <c r="P175" s="4" t="s">
        <v>802</v>
      </c>
    </row>
    <row r="176" spans="14:16" x14ac:dyDescent="0.25">
      <c r="N176" s="4" t="s">
        <v>804</v>
      </c>
      <c r="O176" s="4" t="s">
        <v>805</v>
      </c>
      <c r="P176" s="4" t="s">
        <v>806</v>
      </c>
    </row>
    <row r="177" spans="14:16" x14ac:dyDescent="0.25">
      <c r="N177" s="4" t="s">
        <v>807</v>
      </c>
      <c r="O177" s="4" t="s">
        <v>807</v>
      </c>
      <c r="P177" s="4" t="s">
        <v>807</v>
      </c>
    </row>
    <row r="178" spans="14:16" x14ac:dyDescent="0.25">
      <c r="N178" s="4" t="s">
        <v>808</v>
      </c>
      <c r="O178" s="4" t="s">
        <v>809</v>
      </c>
      <c r="P178" s="4" t="s">
        <v>808</v>
      </c>
    </row>
    <row r="179" spans="14:16" x14ac:dyDescent="0.25">
      <c r="N179" s="4" t="s">
        <v>810</v>
      </c>
      <c r="O179" s="4" t="s">
        <v>810</v>
      </c>
      <c r="P179" s="4" t="s">
        <v>810</v>
      </c>
    </row>
    <row r="180" spans="14:16" x14ac:dyDescent="0.25">
      <c r="N180" s="4" t="s">
        <v>811</v>
      </c>
      <c r="O180" s="4" t="s">
        <v>812</v>
      </c>
      <c r="P180" s="4" t="s">
        <v>813</v>
      </c>
    </row>
    <row r="181" spans="14:16" x14ac:dyDescent="0.25">
      <c r="N181" s="4" t="s">
        <v>814</v>
      </c>
      <c r="O181" s="4" t="s">
        <v>815</v>
      </c>
      <c r="P181" s="4" t="s">
        <v>816</v>
      </c>
    </row>
    <row r="182" spans="14:16" x14ac:dyDescent="0.25">
      <c r="N182" s="4" t="s">
        <v>817</v>
      </c>
      <c r="O182" s="4" t="s">
        <v>817</v>
      </c>
      <c r="P182" s="4" t="s">
        <v>817</v>
      </c>
    </row>
    <row r="183" spans="14:16" x14ac:dyDescent="0.25">
      <c r="N183" s="4" t="s">
        <v>818</v>
      </c>
      <c r="O183" s="4" t="s">
        <v>818</v>
      </c>
      <c r="P183" s="4" t="s">
        <v>819</v>
      </c>
    </row>
    <row r="184" spans="14:16" x14ac:dyDescent="0.25">
      <c r="N184" s="4" t="s">
        <v>820</v>
      </c>
      <c r="O184" s="4" t="s">
        <v>821</v>
      </c>
      <c r="P184" s="4" t="s">
        <v>822</v>
      </c>
    </row>
    <row r="185" spans="14:16" x14ac:dyDescent="0.25">
      <c r="N185" s="4" t="s">
        <v>823</v>
      </c>
      <c r="O185" s="4" t="s">
        <v>824</v>
      </c>
      <c r="P185" s="4" t="s">
        <v>825</v>
      </c>
    </row>
    <row r="186" spans="14:16" x14ac:dyDescent="0.25">
      <c r="N186" s="4" t="s">
        <v>826</v>
      </c>
      <c r="O186" s="4" t="s">
        <v>827</v>
      </c>
      <c r="P186" s="4" t="s">
        <v>828</v>
      </c>
    </row>
    <row r="187" spans="14:16" x14ac:dyDescent="0.25">
      <c r="N187" s="4" t="s">
        <v>829</v>
      </c>
      <c r="O187" s="4" t="s">
        <v>830</v>
      </c>
      <c r="P187" s="4" t="s">
        <v>831</v>
      </c>
    </row>
    <row r="188" spans="14:16" x14ac:dyDescent="0.25">
      <c r="N188" s="4" t="s">
        <v>832</v>
      </c>
      <c r="O188" s="4" t="s">
        <v>833</v>
      </c>
      <c r="P188" s="4" t="s">
        <v>834</v>
      </c>
    </row>
    <row r="189" spans="14:16" x14ac:dyDescent="0.25">
      <c r="N189" s="4" t="s">
        <v>835</v>
      </c>
      <c r="O189" s="4" t="s">
        <v>835</v>
      </c>
      <c r="P189" s="4" t="s">
        <v>835</v>
      </c>
    </row>
    <row r="190" spans="14:16" x14ac:dyDescent="0.25">
      <c r="N190" s="4" t="s">
        <v>836</v>
      </c>
      <c r="O190" s="4" t="s">
        <v>837</v>
      </c>
      <c r="P190" s="4" t="s">
        <v>836</v>
      </c>
    </row>
    <row r="191" spans="14:16" x14ac:dyDescent="0.25">
      <c r="N191" s="4" t="s">
        <v>838</v>
      </c>
      <c r="O191" s="4" t="s">
        <v>839</v>
      </c>
      <c r="P191" s="4" t="s">
        <v>840</v>
      </c>
    </row>
    <row r="192" spans="14:16" x14ac:dyDescent="0.25">
      <c r="N192" s="4" t="s">
        <v>841</v>
      </c>
      <c r="O192" s="4" t="s">
        <v>842</v>
      </c>
      <c r="P192" s="4" t="s">
        <v>843</v>
      </c>
    </row>
    <row r="193" spans="14:16" x14ac:dyDescent="0.25">
      <c r="N193" s="4" t="s">
        <v>844</v>
      </c>
      <c r="O193" s="4" t="s">
        <v>845</v>
      </c>
      <c r="P193" s="4" t="s">
        <v>844</v>
      </c>
    </row>
    <row r="194" spans="14:16" x14ac:dyDescent="0.25">
      <c r="N194" s="4" t="s">
        <v>846</v>
      </c>
      <c r="O194" s="4" t="s">
        <v>847</v>
      </c>
      <c r="P194" s="4" t="s">
        <v>846</v>
      </c>
    </row>
    <row r="195" spans="14:16" x14ac:dyDescent="0.25">
      <c r="N195" s="4" t="s">
        <v>848</v>
      </c>
      <c r="O195" s="4" t="s">
        <v>848</v>
      </c>
      <c r="P195" s="4" t="s">
        <v>848</v>
      </c>
    </row>
    <row r="196" spans="14:16" x14ac:dyDescent="0.25">
      <c r="N196" s="4" t="s">
        <v>849</v>
      </c>
      <c r="O196" s="4" t="s">
        <v>849</v>
      </c>
      <c r="P196" s="4" t="s">
        <v>850</v>
      </c>
    </row>
    <row r="197" spans="14:16" x14ac:dyDescent="0.25">
      <c r="N197" s="4" t="s">
        <v>851</v>
      </c>
      <c r="O197" s="4" t="s">
        <v>852</v>
      </c>
      <c r="P197" s="4" t="s">
        <v>853</v>
      </c>
    </row>
    <row r="198" spans="14:16" x14ac:dyDescent="0.25">
      <c r="N198" s="4" t="s">
        <v>854</v>
      </c>
      <c r="O198" s="4" t="s">
        <v>855</v>
      </c>
      <c r="P198" s="4" t="s">
        <v>856</v>
      </c>
    </row>
    <row r="199" spans="14:16" x14ac:dyDescent="0.25">
      <c r="N199" s="4" t="s">
        <v>857</v>
      </c>
      <c r="O199" s="4" t="s">
        <v>858</v>
      </c>
      <c r="P199" s="4" t="s">
        <v>859</v>
      </c>
    </row>
    <row r="200" spans="14:16" x14ac:dyDescent="0.25">
      <c r="N200" s="4" t="s">
        <v>860</v>
      </c>
      <c r="O200" s="4" t="s">
        <v>861</v>
      </c>
      <c r="P200" s="4" t="s">
        <v>862</v>
      </c>
    </row>
    <row r="201" spans="14:16" x14ac:dyDescent="0.25">
      <c r="N201" s="4" t="s">
        <v>863</v>
      </c>
      <c r="O201" s="4" t="s">
        <v>864</v>
      </c>
      <c r="P201" s="4" t="s">
        <v>865</v>
      </c>
    </row>
    <row r="202" spans="14:16" x14ac:dyDescent="0.25">
      <c r="N202" s="4" t="s">
        <v>866</v>
      </c>
      <c r="O202" s="4" t="s">
        <v>867</v>
      </c>
      <c r="P202" s="4" t="s">
        <v>866</v>
      </c>
    </row>
    <row r="203" spans="14:16" x14ac:dyDescent="0.25">
      <c r="N203" s="4" t="s">
        <v>868</v>
      </c>
      <c r="O203" s="4" t="s">
        <v>869</v>
      </c>
      <c r="P203" s="4" t="s">
        <v>870</v>
      </c>
    </row>
    <row r="204" spans="14:16" x14ac:dyDescent="0.25">
      <c r="N204" s="4" t="s">
        <v>871</v>
      </c>
      <c r="O204" s="4" t="s">
        <v>872</v>
      </c>
      <c r="P204" s="4" t="s">
        <v>873</v>
      </c>
    </row>
    <row r="205" spans="14:16" x14ac:dyDescent="0.25">
      <c r="N205" s="4" t="s">
        <v>874</v>
      </c>
      <c r="O205" s="4" t="s">
        <v>875</v>
      </c>
      <c r="P205" s="4" t="s">
        <v>876</v>
      </c>
    </row>
    <row r="206" spans="14:16" x14ac:dyDescent="0.25">
      <c r="N206" s="4" t="s">
        <v>877</v>
      </c>
      <c r="O206" s="4" t="s">
        <v>877</v>
      </c>
      <c r="P206" s="4" t="s">
        <v>877</v>
      </c>
    </row>
    <row r="207" spans="14:16" x14ac:dyDescent="0.25">
      <c r="N207" s="4" t="s">
        <v>878</v>
      </c>
      <c r="O207" s="4" t="s">
        <v>879</v>
      </c>
      <c r="P207" s="4" t="s">
        <v>880</v>
      </c>
    </row>
    <row r="208" spans="14:16" x14ac:dyDescent="0.25">
      <c r="N208" s="4" t="s">
        <v>881</v>
      </c>
      <c r="O208" s="4" t="s">
        <v>881</v>
      </c>
      <c r="P208" s="4" t="s">
        <v>881</v>
      </c>
    </row>
    <row r="209" spans="14:16" x14ac:dyDescent="0.25">
      <c r="N209" s="4" t="s">
        <v>882</v>
      </c>
      <c r="O209" s="4" t="s">
        <v>883</v>
      </c>
      <c r="P209" s="4" t="s">
        <v>884</v>
      </c>
    </row>
    <row r="210" spans="14:16" x14ac:dyDescent="0.25">
      <c r="N210" s="4" t="s">
        <v>885</v>
      </c>
      <c r="O210" s="4" t="s">
        <v>886</v>
      </c>
      <c r="P210" s="4" t="s">
        <v>887</v>
      </c>
    </row>
    <row r="211" spans="14:16" x14ac:dyDescent="0.25">
      <c r="N211" s="4" t="s">
        <v>888</v>
      </c>
      <c r="O211" s="4" t="s">
        <v>889</v>
      </c>
      <c r="P211" s="4" t="s">
        <v>890</v>
      </c>
    </row>
    <row r="212" spans="14:16" x14ac:dyDescent="0.25">
      <c r="N212" s="4" t="s">
        <v>891</v>
      </c>
      <c r="O212" s="4" t="s">
        <v>892</v>
      </c>
      <c r="P212" s="4" t="s">
        <v>893</v>
      </c>
    </row>
    <row r="213" spans="14:16" x14ac:dyDescent="0.25">
      <c r="N213" s="4" t="s">
        <v>894</v>
      </c>
      <c r="O213" s="4" t="s">
        <v>895</v>
      </c>
      <c r="P213" s="4" t="s">
        <v>896</v>
      </c>
    </row>
    <row r="214" spans="14:16" x14ac:dyDescent="0.25">
      <c r="N214" s="4" t="s">
        <v>897</v>
      </c>
      <c r="O214" s="4" t="s">
        <v>898</v>
      </c>
      <c r="P214" s="4" t="s">
        <v>899</v>
      </c>
    </row>
    <row r="215" spans="14:16" x14ac:dyDescent="0.25">
      <c r="N215" s="4" t="s">
        <v>900</v>
      </c>
      <c r="O215" s="4" t="s">
        <v>901</v>
      </c>
      <c r="P215" s="4" t="s">
        <v>902</v>
      </c>
    </row>
    <row r="216" spans="14:16" x14ac:dyDescent="0.25">
      <c r="N216" s="4" t="s">
        <v>903</v>
      </c>
      <c r="O216" s="4" t="s">
        <v>904</v>
      </c>
      <c r="P216" s="4" t="s">
        <v>905</v>
      </c>
    </row>
    <row r="217" spans="14:16" x14ac:dyDescent="0.25">
      <c r="N217" s="4" t="s">
        <v>906</v>
      </c>
      <c r="O217" s="4" t="s">
        <v>907</v>
      </c>
      <c r="P217" s="4" t="s">
        <v>906</v>
      </c>
    </row>
    <row r="218" spans="14:16" x14ac:dyDescent="0.25">
      <c r="N218" s="4" t="s">
        <v>908</v>
      </c>
      <c r="O218" s="4" t="s">
        <v>908</v>
      </c>
      <c r="P218" s="4" t="s">
        <v>908</v>
      </c>
    </row>
    <row r="219" spans="14:16" x14ac:dyDescent="0.25">
      <c r="N219" s="4" t="s">
        <v>909</v>
      </c>
      <c r="O219" s="4" t="s">
        <v>909</v>
      </c>
      <c r="P219" s="4" t="s">
        <v>909</v>
      </c>
    </row>
    <row r="220" spans="14:16" x14ac:dyDescent="0.25">
      <c r="N220" s="4" t="s">
        <v>910</v>
      </c>
      <c r="O220" s="4" t="s">
        <v>910</v>
      </c>
      <c r="P220" s="4" t="s">
        <v>910</v>
      </c>
    </row>
    <row r="221" spans="14:16" x14ac:dyDescent="0.25">
      <c r="N221" s="4" t="s">
        <v>911</v>
      </c>
      <c r="O221" s="4" t="s">
        <v>912</v>
      </c>
      <c r="P221" s="4" t="s">
        <v>913</v>
      </c>
    </row>
    <row r="222" spans="14:16" x14ac:dyDescent="0.25">
      <c r="N222" s="4" t="s">
        <v>914</v>
      </c>
      <c r="O222" s="4" t="s">
        <v>915</v>
      </c>
      <c r="P222" s="4" t="s">
        <v>916</v>
      </c>
    </row>
    <row r="223" spans="14:16" x14ac:dyDescent="0.25">
      <c r="N223" s="4" t="s">
        <v>917</v>
      </c>
      <c r="O223" s="4" t="s">
        <v>918</v>
      </c>
      <c r="P223" s="4" t="s">
        <v>919</v>
      </c>
    </row>
    <row r="224" spans="14:16" x14ac:dyDescent="0.25">
      <c r="N224" s="4" t="s">
        <v>920</v>
      </c>
      <c r="O224" s="4" t="s">
        <v>921</v>
      </c>
      <c r="P224" s="4" t="s">
        <v>922</v>
      </c>
    </row>
    <row r="225" spans="14:16" x14ac:dyDescent="0.25">
      <c r="N225" s="4" t="s">
        <v>923</v>
      </c>
      <c r="O225" s="4" t="s">
        <v>923</v>
      </c>
      <c r="P225" s="4" t="s">
        <v>923</v>
      </c>
    </row>
    <row r="226" spans="14:16" x14ac:dyDescent="0.25">
      <c r="N226" s="4" t="s">
        <v>924</v>
      </c>
      <c r="O226" s="4" t="s">
        <v>924</v>
      </c>
      <c r="P226" s="4" t="s">
        <v>924</v>
      </c>
    </row>
    <row r="227" spans="14:16" x14ac:dyDescent="0.25">
      <c r="N227" s="4" t="s">
        <v>925</v>
      </c>
      <c r="O227" s="4" t="s">
        <v>926</v>
      </c>
      <c r="P227" s="4" t="s">
        <v>925</v>
      </c>
    </row>
    <row r="228" spans="14:16" x14ac:dyDescent="0.25">
      <c r="N228" s="4" t="s">
        <v>927</v>
      </c>
      <c r="O228" s="4" t="s">
        <v>927</v>
      </c>
      <c r="P228" s="4" t="s">
        <v>928</v>
      </c>
    </row>
    <row r="229" spans="14:16" x14ac:dyDescent="0.25">
      <c r="N229" s="4" t="s">
        <v>929</v>
      </c>
      <c r="O229" s="4" t="s">
        <v>930</v>
      </c>
      <c r="P229" s="4" t="s">
        <v>931</v>
      </c>
    </row>
    <row r="230" spans="14:16" x14ac:dyDescent="0.25">
      <c r="N230" s="4" t="s">
        <v>932</v>
      </c>
      <c r="O230" s="4" t="s">
        <v>933</v>
      </c>
      <c r="P230" s="4" t="s">
        <v>934</v>
      </c>
    </row>
    <row r="231" spans="14:16" x14ac:dyDescent="0.25">
      <c r="N231" s="4" t="s">
        <v>935</v>
      </c>
      <c r="O231" s="4" t="s">
        <v>936</v>
      </c>
      <c r="P231" s="4" t="s">
        <v>937</v>
      </c>
    </row>
    <row r="232" spans="14:16" x14ac:dyDescent="0.25">
      <c r="N232" s="4" t="s">
        <v>938</v>
      </c>
      <c r="O232" s="4" t="s">
        <v>939</v>
      </c>
      <c r="P232" s="4" t="s">
        <v>940</v>
      </c>
    </row>
    <row r="233" spans="14:16" x14ac:dyDescent="0.25">
      <c r="N233" s="4" t="s">
        <v>941</v>
      </c>
      <c r="O233" s="4" t="s">
        <v>941</v>
      </c>
      <c r="P233" s="4" t="s">
        <v>941</v>
      </c>
    </row>
    <row r="234" spans="14:16" x14ac:dyDescent="0.25">
      <c r="N234" s="4" t="s">
        <v>942</v>
      </c>
      <c r="O234" s="4" t="s">
        <v>943</v>
      </c>
      <c r="P234" s="4" t="s">
        <v>944</v>
      </c>
    </row>
    <row r="235" spans="14:16" x14ac:dyDescent="0.25">
      <c r="N235" s="4" t="s">
        <v>945</v>
      </c>
      <c r="O235" s="4" t="s">
        <v>945</v>
      </c>
      <c r="P235" s="4" t="s">
        <v>945</v>
      </c>
    </row>
    <row r="236" spans="14:16" x14ac:dyDescent="0.25">
      <c r="N236" s="4" t="s">
        <v>946</v>
      </c>
      <c r="O236" s="4" t="s">
        <v>946</v>
      </c>
      <c r="P236" s="4" t="s">
        <v>946</v>
      </c>
    </row>
    <row r="237" spans="14:16" x14ac:dyDescent="0.25">
      <c r="N237" s="4" t="s">
        <v>947</v>
      </c>
      <c r="O237" s="4" t="s">
        <v>948</v>
      </c>
      <c r="P237" s="4" t="s">
        <v>947</v>
      </c>
    </row>
    <row r="238" spans="14:16" x14ac:dyDescent="0.25">
      <c r="N238" s="4" t="s">
        <v>949</v>
      </c>
      <c r="O238" s="4" t="s">
        <v>950</v>
      </c>
      <c r="P238" s="4" t="s">
        <v>951</v>
      </c>
    </row>
    <row r="239" spans="14:16" x14ac:dyDescent="0.25">
      <c r="N239" s="4" t="s">
        <v>952</v>
      </c>
      <c r="O239" s="4" t="s">
        <v>953</v>
      </c>
      <c r="P239" s="4" t="s">
        <v>954</v>
      </c>
    </row>
    <row r="240" spans="14:16" x14ac:dyDescent="0.25">
      <c r="N240" s="4" t="s">
        <v>955</v>
      </c>
      <c r="O240" s="4" t="s">
        <v>956</v>
      </c>
      <c r="P240" s="4" t="s">
        <v>955</v>
      </c>
    </row>
    <row r="241" spans="14:16" x14ac:dyDescent="0.25">
      <c r="N241" s="4" t="s">
        <v>957</v>
      </c>
      <c r="O241" s="4" t="s">
        <v>958</v>
      </c>
      <c r="P241" s="4" t="s">
        <v>957</v>
      </c>
    </row>
    <row r="242" spans="14:16" x14ac:dyDescent="0.25">
      <c r="N242" s="4" t="s">
        <v>959</v>
      </c>
      <c r="O242" s="4" t="s">
        <v>959</v>
      </c>
      <c r="P242" s="4" t="s">
        <v>959</v>
      </c>
    </row>
    <row r="243" spans="14:16" x14ac:dyDescent="0.25">
      <c r="N243" s="4" t="s">
        <v>960</v>
      </c>
      <c r="O243" s="4" t="s">
        <v>960</v>
      </c>
      <c r="P243" s="4" t="s">
        <v>960</v>
      </c>
    </row>
  </sheetData>
  <sheetProtection algorithmName="SHA-512" hashValue="n49Gyhsx/8cU+pJ5C2TKTzkYgLOSaGYvXyWEuo7t7XkvIADv0W3JFpole0YMOg1c5OHe6INBRd0LIrq7YXJ5vQ==" saltValue="AMWP85d+AUDSIhq4KiFcPQ==" spinCount="100000" sheet="1" objects="1" scenarios="1"/>
  <mergeCells count="2">
    <mergeCell ref="D2:G2"/>
    <mergeCell ref="N2:Q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2:G502"/>
  <sheetViews>
    <sheetView workbookViewId="0">
      <pane ySplit="2" topLeftCell="A16" activePane="bottomLeft" state="frozen"/>
      <selection pane="bottomLeft" activeCell="H22" sqref="H22"/>
    </sheetView>
  </sheetViews>
  <sheetFormatPr defaultRowHeight="15" x14ac:dyDescent="0.25"/>
  <cols>
    <col min="1" max="1" width="3.140625" customWidth="1"/>
    <col min="2" max="2" width="6.42578125" customWidth="1"/>
    <col min="3" max="3" width="29.42578125" customWidth="1"/>
    <col min="4" max="4" width="58.85546875" style="8" customWidth="1"/>
    <col min="5" max="5" width="69.42578125" style="8" customWidth="1"/>
    <col min="6" max="7" width="66.42578125" style="8" customWidth="1"/>
  </cols>
  <sheetData>
    <row r="2" spans="2:7" ht="23.1" customHeight="1" x14ac:dyDescent="0.25">
      <c r="B2" s="1" t="s">
        <v>1</v>
      </c>
      <c r="C2" s="1" t="s">
        <v>0</v>
      </c>
      <c r="D2" s="2" t="s">
        <v>2</v>
      </c>
      <c r="E2" s="3" t="s">
        <v>3</v>
      </c>
      <c r="F2" s="3" t="s">
        <v>4</v>
      </c>
      <c r="G2" s="3" t="s">
        <v>5</v>
      </c>
    </row>
    <row r="3" spans="2:7" x14ac:dyDescent="0.25">
      <c r="B3" s="4">
        <v>1</v>
      </c>
      <c r="C3" s="4" t="s">
        <v>76</v>
      </c>
      <c r="D3" s="7" t="str">
        <f t="shared" ref="D3:D68" si="0">IFERROR(IF(Language = "English", IF(E3="", "", E3),
IF(Language = "Francais", IF(F3="", "", F3),
IF(Language = "Español", IF(G3="", "", G3), IF(E3="", "", E3)))), "")</f>
        <v>Date published:</v>
      </c>
      <c r="E3" s="9" t="s">
        <v>19</v>
      </c>
      <c r="F3" s="9" t="s">
        <v>133</v>
      </c>
      <c r="G3" s="9" t="s">
        <v>228</v>
      </c>
    </row>
    <row r="4" spans="2:7" x14ac:dyDescent="0.25">
      <c r="B4" s="4">
        <v>2</v>
      </c>
      <c r="C4" s="4" t="s">
        <v>76</v>
      </c>
      <c r="D4" s="7" t="str">
        <f t="shared" si="0"/>
        <v>Programmatic Gap Tables</v>
      </c>
      <c r="E4" s="9" t="s">
        <v>6</v>
      </c>
      <c r="F4" s="9" t="s">
        <v>134</v>
      </c>
      <c r="G4" s="9" t="s">
        <v>229</v>
      </c>
    </row>
    <row r="5" spans="2:7" ht="30" x14ac:dyDescent="0.25">
      <c r="B5" s="4">
        <v>3</v>
      </c>
      <c r="C5" s="4" t="s">
        <v>76</v>
      </c>
      <c r="D5" s="7" t="str">
        <f t="shared" si="0"/>
        <v xml:space="preserve">Please read the instructions carefully before completing the Programmatic Gap Table. </v>
      </c>
      <c r="E5" s="9" t="s">
        <v>974</v>
      </c>
      <c r="F5" s="9" t="s">
        <v>978</v>
      </c>
      <c r="G5" s="9" t="s">
        <v>983</v>
      </c>
    </row>
    <row r="6" spans="2:7" ht="30" x14ac:dyDescent="0.25">
      <c r="B6" s="4">
        <v>4</v>
      </c>
      <c r="C6" s="4" t="s">
        <v>76</v>
      </c>
      <c r="D6" s="7" t="str">
        <f t="shared" si="0"/>
        <v xml:space="preserve">To complete this cover sheet, select from the drop-down lists for Applicant and Applicant type. </v>
      </c>
      <c r="E6" s="9" t="s">
        <v>7</v>
      </c>
      <c r="F6" s="9" t="s">
        <v>992</v>
      </c>
      <c r="G6" s="9" t="s">
        <v>1010</v>
      </c>
    </row>
    <row r="7" spans="2:7" x14ac:dyDescent="0.25">
      <c r="B7" s="4">
        <v>5</v>
      </c>
      <c r="C7" s="4" t="s">
        <v>76</v>
      </c>
      <c r="D7" s="7" t="str">
        <f t="shared" si="0"/>
        <v>Applicant</v>
      </c>
      <c r="E7" s="9" t="s">
        <v>8</v>
      </c>
      <c r="F7" s="9" t="s">
        <v>135</v>
      </c>
      <c r="G7" s="9" t="s">
        <v>230</v>
      </c>
    </row>
    <row r="8" spans="2:7" x14ac:dyDescent="0.25">
      <c r="B8" s="4">
        <v>6</v>
      </c>
      <c r="C8" s="4" t="s">
        <v>76</v>
      </c>
      <c r="D8" s="7" t="str">
        <f t="shared" si="0"/>
        <v>Component</v>
      </c>
      <c r="E8" s="9" t="s">
        <v>9</v>
      </c>
      <c r="F8" s="9" t="s">
        <v>136</v>
      </c>
      <c r="G8" s="9" t="s">
        <v>231</v>
      </c>
    </row>
    <row r="9" spans="2:7" x14ac:dyDescent="0.25">
      <c r="B9" s="4">
        <v>7</v>
      </c>
      <c r="C9" s="4" t="s">
        <v>76</v>
      </c>
      <c r="D9" s="7" t="str">
        <f t="shared" si="0"/>
        <v>Applicant type</v>
      </c>
      <c r="E9" s="9" t="s">
        <v>11</v>
      </c>
      <c r="F9" s="9" t="s">
        <v>993</v>
      </c>
      <c r="G9" s="9" t="s">
        <v>1011</v>
      </c>
    </row>
    <row r="10" spans="2:7" x14ac:dyDescent="0.25">
      <c r="B10" s="4">
        <v>8</v>
      </c>
      <c r="C10" s="4" t="s">
        <v>76</v>
      </c>
      <c r="D10" s="7" t="str">
        <f t="shared" si="0"/>
        <v>English: Choose the language (line B14)</v>
      </c>
      <c r="E10" s="9" t="s">
        <v>32</v>
      </c>
      <c r="F10" s="9" t="s">
        <v>226</v>
      </c>
      <c r="G10" s="9" t="s">
        <v>227</v>
      </c>
    </row>
    <row r="11" spans="2:7" ht="30" x14ac:dyDescent="0.25">
      <c r="B11" s="4">
        <v>9</v>
      </c>
      <c r="C11" s="4" t="s">
        <v>76</v>
      </c>
      <c r="D11" s="7" t="str">
        <f t="shared" si="0"/>
        <v>Instructions for filling out the TB Programmatic Gap Table</v>
      </c>
      <c r="E11" s="9" t="s">
        <v>975</v>
      </c>
      <c r="F11" s="9" t="s">
        <v>979</v>
      </c>
      <c r="G11" s="9" t="s">
        <v>984</v>
      </c>
    </row>
    <row r="12" spans="2:7" x14ac:dyDescent="0.25">
      <c r="B12" s="4"/>
      <c r="C12" s="4"/>
      <c r="D12" s="7" t="str">
        <f t="shared" si="0"/>
        <v>Color Legend</v>
      </c>
      <c r="E12" s="9" t="s">
        <v>970</v>
      </c>
      <c r="F12" s="9" t="s">
        <v>968</v>
      </c>
      <c r="G12" s="9" t="s">
        <v>969</v>
      </c>
    </row>
    <row r="13" spans="2:7" ht="63" customHeight="1" x14ac:dyDescent="0.25">
      <c r="B13" s="4">
        <v>10</v>
      </c>
      <c r="C13" s="4" t="s">
        <v>76</v>
      </c>
      <c r="D13" s="7" t="str">
        <f t="shared" si="0"/>
        <v xml:space="preserve">Please complete the Programmatic Gap Table by providing data for the priority modules and respective indicators in Data Entry Tab 1 (tab entitled Section_A_TB_Numerator_Tab_1) and Data Entry Tab 2 (tab entitled Section_A_TB_Denominators_Tab_2). 
</v>
      </c>
      <c r="E13" s="9" t="s">
        <v>976</v>
      </c>
      <c r="F13" s="9" t="s">
        <v>980</v>
      </c>
      <c r="G13" s="9" t="s">
        <v>985</v>
      </c>
    </row>
    <row r="14" spans="2:7" ht="60" x14ac:dyDescent="0.25">
      <c r="B14" s="4">
        <v>11</v>
      </c>
      <c r="C14" s="4" t="s">
        <v>76</v>
      </c>
      <c r="D14" s="7" t="str">
        <f t="shared" si="0"/>
        <v>Programmatic Gap Table completion is required for Applicants from all High Impact (HI) and Core portfolios. For Focused portfolios, completion is optional and under the guidance of Global Fund Country Teams.</v>
      </c>
      <c r="E14" s="9" t="s">
        <v>977</v>
      </c>
      <c r="F14" s="9" t="s">
        <v>994</v>
      </c>
      <c r="G14" s="9" t="s">
        <v>1012</v>
      </c>
    </row>
    <row r="15" spans="2:7" ht="75" x14ac:dyDescent="0.25">
      <c r="B15" s="4">
        <v>12</v>
      </c>
      <c r="C15" s="4" t="s">
        <v>76</v>
      </c>
      <c r="D15" s="7" t="str">
        <f t="shared" si="0"/>
        <v>The TB Programmatic Gap Table estimates the gaps for selected indicators of four priority modules in the Modular Framework: TB Prevention, Differentiated TB Testing Services, Treatment, Care and Support, and TB/HIV.</v>
      </c>
      <c r="E15" s="9" t="s">
        <v>20</v>
      </c>
      <c r="F15" s="9" t="s">
        <v>981</v>
      </c>
      <c r="G15" s="9" t="s">
        <v>986</v>
      </c>
    </row>
    <row r="16" spans="2:7" ht="135" x14ac:dyDescent="0.25">
      <c r="B16" s="4">
        <v>13</v>
      </c>
      <c r="C16" s="4" t="s">
        <v>76</v>
      </c>
      <c r="D16" s="7" t="str">
        <f t="shared" si="0"/>
        <v>While selected indicators for TB Prevention and Differentiated TB Testing Services are provided in the tables for key and vulnerable populations, Applicants are requested to select at least two priority key populations in the funding request, unless otherwise indicated by the Country Team. In addition, for countries that have adolescent girls and young women as a priority population, the TB Prevention tables should also be completed for this population group.</v>
      </c>
      <c r="E16" s="9" t="s">
        <v>21</v>
      </c>
      <c r="F16" s="9" t="s">
        <v>995</v>
      </c>
      <c r="G16" s="9" t="s">
        <v>1013</v>
      </c>
    </row>
    <row r="17" spans="2:7" ht="75" x14ac:dyDescent="0.25">
      <c r="B17" s="4">
        <v>14</v>
      </c>
      <c r="C17" s="4" t="s">
        <v>76</v>
      </c>
      <c r="D17" s="7" t="str">
        <f t="shared" si="0"/>
        <v xml:space="preserve">The TB Programmatic Gap Table is composed of three sections: Section A for data entry; Section B for the TB gap summary; and Section C for the summary of covered TB targets and contributions. </v>
      </c>
      <c r="E17" s="9" t="s">
        <v>33</v>
      </c>
      <c r="F17" s="9" t="s">
        <v>982</v>
      </c>
      <c r="G17" s="9" t="s">
        <v>987</v>
      </c>
    </row>
    <row r="18" spans="2:7" ht="30" x14ac:dyDescent="0.25">
      <c r="B18" s="4">
        <v>15</v>
      </c>
      <c r="C18" s="4" t="s">
        <v>76</v>
      </c>
      <c r="D18" s="7" t="str">
        <f t="shared" si="0"/>
        <v xml:space="preserve">Section A. Data Entry Tabs
</v>
      </c>
      <c r="E18" s="9" t="s">
        <v>962</v>
      </c>
      <c r="F18" s="9" t="s">
        <v>964</v>
      </c>
      <c r="G18" s="9" t="s">
        <v>966</v>
      </c>
    </row>
    <row r="19" spans="2:7" ht="60" x14ac:dyDescent="0.25">
      <c r="B19" s="4"/>
      <c r="C19" s="4"/>
      <c r="D19" s="7" t="str">
        <f t="shared" si="0"/>
        <v>Do not use copy-and-paste functions for any cells in Data Entry Tabs 1 and 2, Section A. This may alter the cell formatting and cause errors in automated formulas in other sections.</v>
      </c>
      <c r="E19" s="9" t="s">
        <v>963</v>
      </c>
      <c r="F19" s="9" t="s">
        <v>965</v>
      </c>
      <c r="G19" s="9" t="s">
        <v>967</v>
      </c>
    </row>
    <row r="20" spans="2:7" x14ac:dyDescent="0.25">
      <c r="B20" s="4">
        <v>16</v>
      </c>
      <c r="C20" s="4" t="s">
        <v>76</v>
      </c>
      <c r="D20" s="7" t="str">
        <f t="shared" si="0"/>
        <v>Data Entry Tab 1 (numerators)</v>
      </c>
      <c r="E20" s="9" t="s">
        <v>28</v>
      </c>
      <c r="F20" s="9" t="s">
        <v>137</v>
      </c>
      <c r="G20" s="9" t="s">
        <v>232</v>
      </c>
    </row>
    <row r="21" spans="2:7" ht="60" x14ac:dyDescent="0.25">
      <c r="B21" s="4">
        <v>17</v>
      </c>
      <c r="C21" s="4" t="s">
        <v>76</v>
      </c>
      <c r="D21" s="7" t="str">
        <f t="shared" si="0"/>
        <v xml:space="preserve">Purpose: To select priority modules and indicators and input data for the numerator of selected indicators. All cells for data entry are highlighted in yellow. </v>
      </c>
      <c r="E21" s="9" t="s">
        <v>22</v>
      </c>
      <c r="F21" s="9" t="s">
        <v>138</v>
      </c>
      <c r="G21" s="9" t="s">
        <v>233</v>
      </c>
    </row>
    <row r="22" spans="2:7" ht="75" x14ac:dyDescent="0.25">
      <c r="B22" s="4"/>
      <c r="C22" s="4"/>
      <c r="D22" s="7" t="str">
        <f t="shared" si="0"/>
        <v>The priority modules are the subgroup of modules of the Global Fund modular framework that have been selected for the programmatic gap tables design. These priority modules include standard indicators related to global targets of the corresponding disease component.</v>
      </c>
      <c r="E22" s="9" t="s">
        <v>1054</v>
      </c>
      <c r="F22" s="9" t="s">
        <v>1055</v>
      </c>
      <c r="G22" s="9" t="s">
        <v>1056</v>
      </c>
    </row>
    <row r="23" spans="2:7" ht="60" x14ac:dyDescent="0.25">
      <c r="B23" s="4">
        <v>18</v>
      </c>
      <c r="C23" s="4" t="s">
        <v>76</v>
      </c>
      <c r="D23" s="7" t="str">
        <f t="shared" si="0"/>
        <v>Specify the baseline year in cell H8 and years for the implementation period in cells J8, K8 and L8. These years will automatically apply to all tabs based on your input.</v>
      </c>
      <c r="E23" s="9" t="s">
        <v>23</v>
      </c>
      <c r="F23" s="9" t="s">
        <v>139</v>
      </c>
      <c r="G23" s="9" t="s">
        <v>234</v>
      </c>
    </row>
    <row r="24" spans="2:7" ht="143.1" customHeight="1" x14ac:dyDescent="0.25">
      <c r="B24" s="4">
        <v>19</v>
      </c>
      <c r="C24" s="4" t="s">
        <v>76</v>
      </c>
      <c r="D24" s="7" t="str">
        <f t="shared" si="0"/>
        <v>Requirements for indicator selection are specified for each priority module in Data Entry Tab 1 (Column D). First, select "Yes" for the priority modules related to Global Fund investments in the funding request. Selected modules and indicators will automatically appear in Data Entry Tab 2. The automated calculations of gaps and contributions will be shown in the TB gap summary tab (tab entitled Section_B_TB_Gaps) and the TB summary contributions tab (tab entitled Section_C_TB_CountryTargets&amp;Con), respectively.</v>
      </c>
      <c r="E24" s="9" t="s">
        <v>24</v>
      </c>
      <c r="F24" s="9" t="s">
        <v>140</v>
      </c>
      <c r="G24" s="9" t="s">
        <v>235</v>
      </c>
    </row>
    <row r="25" spans="2:7" ht="30" x14ac:dyDescent="0.25">
      <c r="B25" s="4">
        <v>20</v>
      </c>
      <c r="C25" s="4" t="s">
        <v>76</v>
      </c>
      <c r="D25" s="7" t="str">
        <f t="shared" si="0"/>
        <v>Second, select "Yes" for the indicators related to Global Fund investments in the funding request.</v>
      </c>
      <c r="E25" s="9" t="s">
        <v>25</v>
      </c>
      <c r="F25" s="9" t="s">
        <v>141</v>
      </c>
      <c r="G25" s="9" t="s">
        <v>236</v>
      </c>
    </row>
    <row r="26" spans="2:7" ht="225" x14ac:dyDescent="0.25">
      <c r="B26" s="4">
        <v>21</v>
      </c>
      <c r="C26" s="4" t="s">
        <v>76</v>
      </c>
      <c r="D26" s="7" t="str">
        <f t="shared" si="0"/>
        <v>The TB/HIV module and its priority indicator are included in both the HIV and TB Programmatic Gap Tables. When Applicants are submitting requests for both diseases and must complete both tables, this module should be filled out only once, in either table.
Then input baseline data using the latest programmatic results available, country targets based on the National Strategic Plan (NSP) or equivalent, and split by funding sources for the numerators of the selected indicators. Ideally, this split of targets is based on a costed NSP and considers specific resources needed to achieve the indicator target. Additional guidance specific to the indicators is provided in Column AF in Data Entry Tab 1.</v>
      </c>
      <c r="E26" s="9" t="s">
        <v>988</v>
      </c>
      <c r="F26" s="9" t="s">
        <v>424</v>
      </c>
      <c r="G26" s="9" t="s">
        <v>425</v>
      </c>
    </row>
    <row r="27" spans="2:7" ht="75" x14ac:dyDescent="0.25">
      <c r="B27" s="4">
        <v>22</v>
      </c>
      <c r="C27" s="4" t="s">
        <v>76</v>
      </c>
      <c r="D27" s="7" t="str">
        <f t="shared" si="0"/>
        <v>Complete the comment box. Provide explanatory comments for baseline and target assumptions, including the rationale for the target splits and the source of assumptions when a costed NSP is not available.</v>
      </c>
      <c r="E27" s="9" t="s">
        <v>26</v>
      </c>
      <c r="F27" s="9" t="s">
        <v>142</v>
      </c>
      <c r="G27" s="9" t="s">
        <v>237</v>
      </c>
    </row>
    <row r="28" spans="2:7" ht="240" x14ac:dyDescent="0.25">
      <c r="B28" s="4">
        <v>23</v>
      </c>
      <c r="C28" s="4" t="s">
        <v>76</v>
      </c>
      <c r="D28" s="7" t="str">
        <f t="shared" si="0"/>
        <v>For countries where domestic resources are covering all or most essential commodities and other costs for service delivery related to the selected priority indicator, estimating the contributions from other sources, including the Global Fund, can be difficult. Applicants may consider assumptions that may apply only to the local context and will require national programs to consider how the interventions and activities to be funded by the Global Fund will contribute to sustaining or scaling up service delivery to achieve the targets of priority indicators. In these cases, Applicants may estimate the Global Fund contribution in terms of the proportion of the target that such interventions can help to achieve and provide their assumptions in the comment box. Additionally, assumptions and rationale for available funding by sources in the Programmatic Gap Table should be aligned with the funding landscape table.</v>
      </c>
      <c r="E28" s="9" t="s">
        <v>1048</v>
      </c>
      <c r="F28" s="9" t="s">
        <v>1049</v>
      </c>
      <c r="G28" s="9" t="s">
        <v>1050</v>
      </c>
    </row>
    <row r="29" spans="2:7" ht="45" x14ac:dyDescent="0.25">
      <c r="B29" s="4">
        <v>24</v>
      </c>
      <c r="C29" s="4" t="s">
        <v>76</v>
      </c>
      <c r="D29" s="7" t="str">
        <f t="shared" si="0"/>
        <v>Once the data entry for selected priority modules and indicators is complete, proceed to Data Entry Tab 2.</v>
      </c>
      <c r="E29" s="9" t="s">
        <v>27</v>
      </c>
      <c r="F29" s="9" t="s">
        <v>143</v>
      </c>
      <c r="G29" s="9" t="s">
        <v>238</v>
      </c>
    </row>
    <row r="30" spans="2:7" x14ac:dyDescent="0.25">
      <c r="B30" s="4">
        <v>25</v>
      </c>
      <c r="C30" s="4" t="s">
        <v>76</v>
      </c>
      <c r="D30" s="7" t="str">
        <f t="shared" si="0"/>
        <v>Data Entry Tab 2 (denominators and estimates)</v>
      </c>
      <c r="E30" s="9" t="s">
        <v>13</v>
      </c>
      <c r="F30" s="9" t="s">
        <v>144</v>
      </c>
      <c r="G30" s="9" t="s">
        <v>239</v>
      </c>
    </row>
    <row r="31" spans="2:7" ht="45" x14ac:dyDescent="0.25">
      <c r="B31" s="4">
        <v>26</v>
      </c>
      <c r="C31" s="4" t="s">
        <v>76</v>
      </c>
      <c r="D31" s="7" t="str">
        <f t="shared" si="0"/>
        <v>Purpose: To input the data corresponding to estimates and/or denominators of selected indicators. All the cells for data entry are highlighted in yellow.</v>
      </c>
      <c r="E31" s="9" t="s">
        <v>34</v>
      </c>
      <c r="F31" s="9" t="s">
        <v>145</v>
      </c>
      <c r="G31" s="9" t="s">
        <v>240</v>
      </c>
    </row>
    <row r="32" spans="2:7" ht="45" x14ac:dyDescent="0.25">
      <c r="B32" s="4">
        <v>27</v>
      </c>
      <c r="C32" s="4" t="s">
        <v>76</v>
      </c>
      <c r="D32" s="7" t="str">
        <f t="shared" si="0"/>
        <v>Selected indicators in Data Entry Tab 1 will automatically be selected for completion in Data Entry Tab 2 (Column C).</v>
      </c>
      <c r="E32" s="9" t="s">
        <v>29</v>
      </c>
      <c r="F32" s="9" t="s">
        <v>146</v>
      </c>
      <c r="G32" s="9" t="s">
        <v>241</v>
      </c>
    </row>
    <row r="33" spans="2:7" ht="45" x14ac:dyDescent="0.25">
      <c r="B33" s="4">
        <v>28</v>
      </c>
      <c r="C33" s="4" t="s">
        <v>76</v>
      </c>
      <c r="D33" s="7" t="str">
        <f t="shared" si="0"/>
        <v>Input country estimates or denominators for baselines and targets of selected indicators. Additional specific guidance is provided in the same tab.</v>
      </c>
      <c r="E33" s="9" t="s">
        <v>30</v>
      </c>
      <c r="F33" s="9" t="s">
        <v>147</v>
      </c>
      <c r="G33" s="9" t="s">
        <v>242</v>
      </c>
    </row>
    <row r="34" spans="2:7" ht="45" x14ac:dyDescent="0.25">
      <c r="B34" s="4">
        <v>29</v>
      </c>
      <c r="C34" s="4" t="s">
        <v>76</v>
      </c>
      <c r="D34" s="7" t="str">
        <f t="shared" si="0"/>
        <v>Complete the comment box by providing key assumptions for country estimates and specify the relevant data sources.</v>
      </c>
      <c r="E34" s="9" t="s">
        <v>31</v>
      </c>
      <c r="F34" s="9" t="s">
        <v>148</v>
      </c>
      <c r="G34" s="9" t="s">
        <v>243</v>
      </c>
    </row>
    <row r="35" spans="2:7" x14ac:dyDescent="0.25">
      <c r="B35" s="4">
        <v>30</v>
      </c>
      <c r="C35" s="4" t="s">
        <v>76</v>
      </c>
      <c r="D35" s="7" t="str">
        <f t="shared" si="0"/>
        <v>Section B. TB gaps summary</v>
      </c>
      <c r="E35" s="9" t="s">
        <v>14</v>
      </c>
      <c r="F35" s="9" t="s">
        <v>149</v>
      </c>
      <c r="G35" s="9" t="s">
        <v>244</v>
      </c>
    </row>
    <row r="36" spans="2:7" ht="60" x14ac:dyDescent="0.25">
      <c r="B36" s="4">
        <v>31</v>
      </c>
      <c r="C36" s="4" t="s">
        <v>76</v>
      </c>
      <c r="D36" s="7" t="str">
        <f t="shared" si="0"/>
        <v>Purpose: To present the automated calculation of gaps for the selected indicators. The programmatic gap is estimated using data provided by Applicants in Data Entry Tabs 1 and 2.</v>
      </c>
      <c r="E36" s="9" t="s">
        <v>35</v>
      </c>
      <c r="F36" s="9" t="s">
        <v>996</v>
      </c>
      <c r="G36" s="9" t="s">
        <v>1014</v>
      </c>
    </row>
    <row r="37" spans="2:7" ht="90" x14ac:dyDescent="0.25">
      <c r="B37" s="4">
        <v>32</v>
      </c>
      <c r="C37" s="4" t="s">
        <v>76</v>
      </c>
      <c r="D37" s="7" t="str">
        <f t="shared" si="0"/>
        <v>Use quantified programmatic gaps as reference for prioritizing interventions in the Prioritized Above Allocation Request tool (PAAR). Prioritize the gap to reach country targets when proposing activities in the PAAR that aim to close that gap.</v>
      </c>
      <c r="E37" s="9" t="s">
        <v>1036</v>
      </c>
      <c r="F37" s="9" t="s">
        <v>1037</v>
      </c>
      <c r="G37" s="9" t="s">
        <v>1038</v>
      </c>
    </row>
    <row r="38" spans="2:7" ht="75" x14ac:dyDescent="0.25">
      <c r="B38" s="4">
        <v>33</v>
      </c>
      <c r="C38" s="4" t="s">
        <v>76</v>
      </c>
      <c r="D38" s="7" t="str">
        <f t="shared" si="0"/>
        <v>Gaps to reach global targets and the total need can help to clarify ambition, prioritization, additional resource needs, and inform in-country advocacy to accelerate progress toward global targets.</v>
      </c>
      <c r="E38" s="9" t="s">
        <v>1043</v>
      </c>
      <c r="F38" s="9" t="s">
        <v>1044</v>
      </c>
      <c r="G38" s="9" t="s">
        <v>1045</v>
      </c>
    </row>
    <row r="39" spans="2:7" ht="30" x14ac:dyDescent="0.25">
      <c r="B39" s="4">
        <v>34</v>
      </c>
      <c r="C39" s="4" t="s">
        <v>76</v>
      </c>
      <c r="D39" s="7" t="str">
        <f t="shared" si="0"/>
        <v>Section C. Summary of covered TB targets and contributions by all sources</v>
      </c>
      <c r="E39" s="9" t="s">
        <v>15</v>
      </c>
      <c r="F39" s="9" t="s">
        <v>150</v>
      </c>
      <c r="G39" s="9" t="s">
        <v>245</v>
      </c>
    </row>
    <row r="40" spans="2:7" ht="180" x14ac:dyDescent="0.25">
      <c r="B40" s="4">
        <v>35</v>
      </c>
      <c r="C40" s="4" t="s">
        <v>76</v>
      </c>
      <c r="D40" s="7" t="str">
        <f t="shared" si="0"/>
        <v>Outcome indicators TB O-5 (TB treatment coverage) and TB O-6.1 (RR-TB treatment coverage) are interlinked indicators with TBDT-1 and DRTB-2 indicators. These are automatically calculated in this tab only and does not require selection by the Applicant.
Purpose: To present the automated calculations of the contributions to covered targets by available funding sources. Targets covered by all sources and contributions (i.e., domestic, Global Fund and other external donors) are calculated using data provided by the Applicant in Data Entry Tabs 1 and 2.</v>
      </c>
      <c r="E40" s="9" t="s">
        <v>1039</v>
      </c>
      <c r="F40" s="9" t="s">
        <v>997</v>
      </c>
      <c r="G40" s="9" t="s">
        <v>1015</v>
      </c>
    </row>
    <row r="41" spans="2:7" ht="90" x14ac:dyDescent="0.25">
      <c r="B41" s="4">
        <v>36</v>
      </c>
      <c r="C41" s="4" t="s">
        <v>76</v>
      </c>
      <c r="D41" s="7" t="str">
        <f t="shared" si="0"/>
        <v xml:space="preserve">Ensure alignment between this tab and the Performance Framework. Selected priority modules and the respective selected coverage indicators can be included in the Performance Framework, in alignment with the indicator selection guidance (see Global Fund Indicator Guidance Sheets). </v>
      </c>
      <c r="E41" s="9" t="s">
        <v>418</v>
      </c>
      <c r="F41" s="9" t="s">
        <v>419</v>
      </c>
      <c r="G41" s="9" t="s">
        <v>420</v>
      </c>
    </row>
    <row r="42" spans="2:7" ht="90" x14ac:dyDescent="0.25">
      <c r="B42" s="4">
        <v>37</v>
      </c>
      <c r="C42" s="4" t="s">
        <v>76</v>
      </c>
      <c r="D42" s="7" t="str">
        <f t="shared" si="0"/>
        <v xml:space="preserve">Country targets or NSP targets should guide target setting in the Programmatic Gap Table and Performance Framework, considering factors such as scope of targets (national versus subnational), availability of funding to cover national targets and share of targets by available funding sources. </v>
      </c>
      <c r="E42" s="9" t="s">
        <v>1040</v>
      </c>
      <c r="F42" s="9" t="s">
        <v>1041</v>
      </c>
      <c r="G42" s="9" t="s">
        <v>1042</v>
      </c>
    </row>
    <row r="43" spans="2:7" ht="75" x14ac:dyDescent="0.25">
      <c r="B43" s="4">
        <v>39</v>
      </c>
      <c r="C43" s="4" t="s">
        <v>76</v>
      </c>
      <c r="D43" s="7" t="str">
        <f t="shared" si="0"/>
        <v>Consider the proportion of national targets covered by contributions from all sources, as well as any identified gaps, when documenting ambition, sustainability, and transition aspects in the Funding Request narrative</v>
      </c>
      <c r="E43" s="9" t="s">
        <v>421</v>
      </c>
      <c r="F43" s="9" t="s">
        <v>423</v>
      </c>
      <c r="G43" s="9" t="s">
        <v>422</v>
      </c>
    </row>
    <row r="44" spans="2:7" ht="165" x14ac:dyDescent="0.25">
      <c r="B44" s="4"/>
      <c r="C44" s="4"/>
      <c r="D44" s="7" t="str">
        <f t="shared" si="0"/>
        <v>The average contribution of the Global Fund to the targets is automatically calculated in column AF for each selected priority module completed by the Applicant. The average contribution is calculated for the three years of implementation period of the funding request, using the data provided for the targets of all indicators within each priority module. When the priority modules for which the Global Fund contribution is 35% or higher, Applicants must complete the Detailed Disease Financial Gap tab for that priority module in the Funding Landscape Table.</v>
      </c>
      <c r="E44" s="234" t="s">
        <v>1051</v>
      </c>
      <c r="F44" s="234" t="s">
        <v>1052</v>
      </c>
      <c r="G44" s="234" t="s">
        <v>1053</v>
      </c>
    </row>
    <row r="45" spans="2:7" x14ac:dyDescent="0.25">
      <c r="B45" s="4">
        <v>40</v>
      </c>
      <c r="C45" s="4" t="s">
        <v>76</v>
      </c>
      <c r="D45" s="7" t="str">
        <f t="shared" si="0"/>
        <v>Language</v>
      </c>
      <c r="E45" s="9" t="s">
        <v>12</v>
      </c>
      <c r="F45" s="9" t="s">
        <v>151</v>
      </c>
      <c r="G45" s="9" t="s">
        <v>246</v>
      </c>
    </row>
    <row r="46" spans="2:7" x14ac:dyDescent="0.25">
      <c r="B46" s="4">
        <v>42</v>
      </c>
      <c r="C46" s="4" t="s">
        <v>77</v>
      </c>
      <c r="D46" s="7" t="str">
        <f t="shared" si="0"/>
        <v>Data Entry: Elementary Indicators (Numerators)</v>
      </c>
      <c r="E46" s="9" t="s">
        <v>36</v>
      </c>
      <c r="F46" s="9" t="s">
        <v>152</v>
      </c>
      <c r="G46" s="9" t="s">
        <v>247</v>
      </c>
    </row>
    <row r="47" spans="2:7" x14ac:dyDescent="0.25">
      <c r="B47" s="4">
        <v>43</v>
      </c>
      <c r="C47" s="4"/>
      <c r="D47" s="7" t="str">
        <f t="shared" si="0"/>
        <v>Highlighted</v>
      </c>
      <c r="E47" s="9" t="s">
        <v>37</v>
      </c>
      <c r="F47" s="9" t="s">
        <v>153</v>
      </c>
      <c r="G47" s="9" t="s">
        <v>248</v>
      </c>
    </row>
    <row r="48" spans="2:7" ht="30" x14ac:dyDescent="0.25">
      <c r="B48" s="4">
        <v>44</v>
      </c>
      <c r="C48" s="4"/>
      <c r="D48" s="7" t="str">
        <f t="shared" si="0"/>
        <v>cells to be completed by Applicants using country data</v>
      </c>
      <c r="E48" s="9" t="s">
        <v>989</v>
      </c>
      <c r="F48" s="9" t="s">
        <v>998</v>
      </c>
      <c r="G48" s="9" t="s">
        <v>1016</v>
      </c>
    </row>
    <row r="49" spans="2:7" ht="60" x14ac:dyDescent="0.25">
      <c r="B49" s="4">
        <v>45</v>
      </c>
      <c r="C49" s="4"/>
      <c r="D49" s="7" t="str">
        <f t="shared" si="0"/>
        <v>* For the selection of the priority modules to complete, please refer to the instructions on the first tab. Priority modules and/or indicators that are not selected do not require completion by the Applicant.</v>
      </c>
      <c r="E49" s="9" t="s">
        <v>38</v>
      </c>
      <c r="F49" s="9" t="s">
        <v>999</v>
      </c>
      <c r="G49" s="9" t="s">
        <v>1017</v>
      </c>
    </row>
    <row r="50" spans="2:7" x14ac:dyDescent="0.25">
      <c r="B50" s="4">
        <v>46</v>
      </c>
      <c r="C50" s="4"/>
      <c r="D50" s="7" t="str">
        <f t="shared" si="0"/>
        <v>No.</v>
      </c>
      <c r="E50" s="9" t="s">
        <v>48</v>
      </c>
      <c r="F50" s="9" t="s">
        <v>154</v>
      </c>
      <c r="G50" s="9" t="s">
        <v>250</v>
      </c>
    </row>
    <row r="51" spans="2:7" x14ac:dyDescent="0.25">
      <c r="B51" s="4">
        <v>47</v>
      </c>
      <c r="C51" s="4"/>
      <c r="D51" s="7" t="str">
        <f t="shared" si="0"/>
        <v>Priority Module</v>
      </c>
      <c r="E51" s="9" t="s">
        <v>128</v>
      </c>
      <c r="F51" s="9" t="s">
        <v>155</v>
      </c>
      <c r="G51" s="9" t="s">
        <v>251</v>
      </c>
    </row>
    <row r="52" spans="2:7" x14ac:dyDescent="0.25">
      <c r="B52" s="4">
        <v>48</v>
      </c>
      <c r="C52" s="4"/>
      <c r="D52" s="7" t="str">
        <f t="shared" si="0"/>
        <v>Requirement</v>
      </c>
      <c r="E52" s="9" t="s">
        <v>49</v>
      </c>
      <c r="F52" s="9" t="s">
        <v>156</v>
      </c>
      <c r="G52" s="9" t="s">
        <v>252</v>
      </c>
    </row>
    <row r="53" spans="2:7" x14ac:dyDescent="0.25">
      <c r="B53" s="4">
        <v>49</v>
      </c>
      <c r="C53" s="4"/>
      <c r="D53" s="7" t="str">
        <f t="shared" si="0"/>
        <v>Selected (Y/N)*</v>
      </c>
      <c r="E53" s="9" t="s">
        <v>50</v>
      </c>
      <c r="F53" s="9" t="s">
        <v>157</v>
      </c>
      <c r="G53" s="9" t="s">
        <v>253</v>
      </c>
    </row>
    <row r="54" spans="2:7" x14ac:dyDescent="0.25">
      <c r="B54" s="4">
        <v>50</v>
      </c>
      <c r="C54" s="4"/>
      <c r="D54" s="7" t="str">
        <f t="shared" si="0"/>
        <v>Indicator Code</v>
      </c>
      <c r="E54" s="9" t="s">
        <v>129</v>
      </c>
      <c r="F54" s="9" t="s">
        <v>158</v>
      </c>
      <c r="G54" s="9" t="s">
        <v>254</v>
      </c>
    </row>
    <row r="55" spans="2:7" x14ac:dyDescent="0.25">
      <c r="B55" s="4">
        <v>51</v>
      </c>
      <c r="C55" s="4"/>
      <c r="D55" s="7" t="str">
        <f t="shared" si="0"/>
        <v>Numerators (elementary indicators)</v>
      </c>
      <c r="E55" s="9" t="s">
        <v>51</v>
      </c>
      <c r="F55" s="9" t="s">
        <v>159</v>
      </c>
      <c r="G55" s="9" t="s">
        <v>255</v>
      </c>
    </row>
    <row r="56" spans="2:7" x14ac:dyDescent="0.25">
      <c r="B56" s="4">
        <v>52</v>
      </c>
      <c r="C56" s="4"/>
      <c r="D56" s="7" t="str">
        <f t="shared" si="0"/>
        <v>Baseline</v>
      </c>
      <c r="E56" s="9" t="s">
        <v>40</v>
      </c>
      <c r="F56" s="9" t="s">
        <v>160</v>
      </c>
      <c r="G56" s="9" t="s">
        <v>256</v>
      </c>
    </row>
    <row r="57" spans="2:7" x14ac:dyDescent="0.25">
      <c r="B57" s="4">
        <v>53</v>
      </c>
      <c r="C57" s="4"/>
      <c r="D57" s="7" t="str">
        <f t="shared" si="0"/>
        <v>Country (National Strategic Plan) targets</v>
      </c>
      <c r="E57" s="9" t="s">
        <v>41</v>
      </c>
      <c r="F57" s="9" t="s">
        <v>161</v>
      </c>
      <c r="G57" s="9" t="s">
        <v>257</v>
      </c>
    </row>
    <row r="58" spans="2:7" x14ac:dyDescent="0.25">
      <c r="B58" s="4">
        <v>54</v>
      </c>
      <c r="C58" s="4"/>
      <c r="D58" s="7" t="str">
        <f t="shared" si="0"/>
        <v>Domestic resources</v>
      </c>
      <c r="E58" s="9" t="s">
        <v>42</v>
      </c>
      <c r="F58" s="9" t="s">
        <v>162</v>
      </c>
      <c r="G58" s="9" t="s">
        <v>258</v>
      </c>
    </row>
    <row r="59" spans="2:7" x14ac:dyDescent="0.25">
      <c r="B59" s="4">
        <v>55</v>
      </c>
      <c r="C59" s="4"/>
      <c r="D59" s="7" t="str">
        <f t="shared" si="0"/>
        <v>External Resources (Non-Global Fund)</v>
      </c>
      <c r="E59" s="9" t="s">
        <v>428</v>
      </c>
      <c r="F59" s="9" t="s">
        <v>426</v>
      </c>
      <c r="G59" s="9" t="s">
        <v>427</v>
      </c>
    </row>
    <row r="60" spans="2:7" x14ac:dyDescent="0.25">
      <c r="B60" s="4">
        <v>56</v>
      </c>
      <c r="C60" s="4"/>
      <c r="D60" s="7" t="str">
        <f t="shared" si="0"/>
        <v>Global Fund allocation</v>
      </c>
      <c r="E60" s="9" t="s">
        <v>43</v>
      </c>
      <c r="F60" s="9" t="s">
        <v>163</v>
      </c>
      <c r="G60" s="9" t="s">
        <v>259</v>
      </c>
    </row>
    <row r="61" spans="2:7" x14ac:dyDescent="0.25">
      <c r="B61" s="4">
        <v>57</v>
      </c>
      <c r="C61" s="4"/>
      <c r="D61" s="7" t="str">
        <f t="shared" si="0"/>
        <v>Not covered by any source</v>
      </c>
      <c r="E61" s="9" t="s">
        <v>44</v>
      </c>
      <c r="F61" s="9" t="s">
        <v>164</v>
      </c>
      <c r="G61" s="9" t="s">
        <v>260</v>
      </c>
    </row>
    <row r="62" spans="2:7" ht="30" x14ac:dyDescent="0.25">
      <c r="B62" s="4">
        <v>58</v>
      </c>
      <c r="C62" s="4"/>
      <c r="D62" s="7" t="str">
        <f t="shared" si="0"/>
        <v>Comments &amp; Assumptions
Please explain assumptions and sources as applicable</v>
      </c>
      <c r="E62" s="9" t="s">
        <v>91</v>
      </c>
      <c r="F62" s="9" t="s">
        <v>165</v>
      </c>
      <c r="G62" s="9" t="s">
        <v>261</v>
      </c>
    </row>
    <row r="63" spans="2:7" ht="30" x14ac:dyDescent="0.25">
      <c r="B63" s="4">
        <v>59</v>
      </c>
      <c r="C63" s="4"/>
      <c r="D63" s="7" t="str">
        <f t="shared" si="0"/>
        <v>Additional guidance on the assumptions for the split of targets by sources</v>
      </c>
      <c r="E63" s="9" t="s">
        <v>45</v>
      </c>
      <c r="F63" s="9" t="s">
        <v>166</v>
      </c>
      <c r="G63" s="9" t="s">
        <v>262</v>
      </c>
    </row>
    <row r="64" spans="2:7" x14ac:dyDescent="0.25">
      <c r="B64" s="4">
        <v>60</v>
      </c>
      <c r="C64" s="4"/>
      <c r="D64" s="7" t="str">
        <f t="shared" si="0"/>
        <v>Share of country targets by sources</v>
      </c>
      <c r="E64" s="9" t="s">
        <v>39</v>
      </c>
      <c r="F64" s="9" t="s">
        <v>167</v>
      </c>
      <c r="G64" s="9" t="s">
        <v>263</v>
      </c>
    </row>
    <row r="65" spans="2:7" ht="30" x14ac:dyDescent="0.25">
      <c r="B65" s="4">
        <v>61</v>
      </c>
      <c r="C65" s="4"/>
      <c r="D65" s="7" t="str">
        <f t="shared" si="0"/>
        <v>TB diagnosis, treatment and care - TB screening and diagnosis</v>
      </c>
      <c r="E65" s="9" t="s">
        <v>53</v>
      </c>
      <c r="F65" s="9" t="s">
        <v>168</v>
      </c>
      <c r="G65" s="9" t="s">
        <v>264</v>
      </c>
    </row>
    <row r="66" spans="2:7" ht="30" x14ac:dyDescent="0.25">
      <c r="B66" s="4">
        <v>62</v>
      </c>
      <c r="C66" s="4"/>
      <c r="D66" s="7" t="str">
        <f t="shared" si="0"/>
        <v>DR-TB diagnosis, treatment and care</v>
      </c>
      <c r="E66" s="9" t="s">
        <v>57</v>
      </c>
      <c r="F66" s="9" t="s">
        <v>169</v>
      </c>
      <c r="G66" s="9" t="s">
        <v>265</v>
      </c>
    </row>
    <row r="67" spans="2:7" ht="30" x14ac:dyDescent="0.25">
      <c r="B67" s="4">
        <v>63</v>
      </c>
      <c r="C67" s="4"/>
      <c r="D67" s="7" t="str">
        <f t="shared" si="0"/>
        <v>TB/DR-TB prevention - Preventive treatment (eligible contacts)</v>
      </c>
      <c r="E67" s="9" t="s">
        <v>60</v>
      </c>
      <c r="F67" s="9" t="s">
        <v>170</v>
      </c>
      <c r="G67" s="9" t="s">
        <v>266</v>
      </c>
    </row>
    <row r="68" spans="2:7" x14ac:dyDescent="0.25">
      <c r="B68" s="4">
        <v>64</v>
      </c>
      <c r="C68" s="4"/>
      <c r="D68" s="7" t="str">
        <f t="shared" si="0"/>
        <v>TB/HIV</v>
      </c>
      <c r="E68" s="9" t="s">
        <v>64</v>
      </c>
      <c r="F68" s="9" t="s">
        <v>171</v>
      </c>
      <c r="G68" s="9" t="s">
        <v>267</v>
      </c>
    </row>
    <row r="69" spans="2:7" ht="45" x14ac:dyDescent="0.25">
      <c r="B69" s="4">
        <v>65</v>
      </c>
      <c r="C69" s="4"/>
      <c r="D69" s="7" t="str">
        <f t="shared" ref="D69:D132" si="1">IFERROR(IF(Language = "English", IF(E69="", "", E69),
IF(Language = "Francais", IF(F69="", "", F69),
IF(Language = "Español", IF(G69="", "", G69), IF(E69="", "", E69)))), "")</f>
        <v>Collaboration with other providers and sectors - Private provider engagement in TB/DR-TB care</v>
      </c>
      <c r="E69" s="9" t="s">
        <v>67</v>
      </c>
      <c r="F69" s="9" t="s">
        <v>172</v>
      </c>
      <c r="G69" s="9" t="s">
        <v>268</v>
      </c>
    </row>
    <row r="70" spans="2:7" ht="30" x14ac:dyDescent="0.25">
      <c r="B70" s="4">
        <v>66</v>
      </c>
      <c r="C70" s="4"/>
      <c r="D70" s="7" t="str">
        <f t="shared" si="1"/>
        <v>Collaboration with other providers and sectors - Community-based TB/DR-TB care</v>
      </c>
      <c r="E70" s="9" t="s">
        <v>72</v>
      </c>
      <c r="F70" s="9" t="s">
        <v>173</v>
      </c>
      <c r="G70" s="9" t="s">
        <v>269</v>
      </c>
    </row>
    <row r="71" spans="2:7" x14ac:dyDescent="0.25">
      <c r="B71" s="4">
        <v>67</v>
      </c>
      <c r="C71" s="4"/>
      <c r="D71" s="7" t="str">
        <f t="shared" si="1"/>
        <v>All HI/Core</v>
      </c>
      <c r="E71" s="9" t="s">
        <v>54</v>
      </c>
      <c r="F71" s="9" t="s">
        <v>175</v>
      </c>
      <c r="G71" s="9" t="s">
        <v>270</v>
      </c>
    </row>
    <row r="72" spans="2:7" x14ac:dyDescent="0.25">
      <c r="B72" s="4">
        <v>68</v>
      </c>
      <c r="C72" s="4"/>
      <c r="D72" s="7" t="str">
        <f t="shared" si="1"/>
        <v>Optional</v>
      </c>
      <c r="E72" s="9" t="s">
        <v>68</v>
      </c>
      <c r="F72" s="9" t="s">
        <v>174</v>
      </c>
      <c r="G72" s="9" t="s">
        <v>271</v>
      </c>
    </row>
    <row r="73" spans="2:7" ht="60" x14ac:dyDescent="0.25">
      <c r="B73" s="4">
        <v>69</v>
      </c>
      <c r="C73" s="4"/>
      <c r="D73" s="7" t="str">
        <f t="shared" si="1"/>
        <v>Number of people diagnosed with a new episode of TB (all forms) and notified to the national health authority during the reporting period</v>
      </c>
      <c r="E73" s="9" t="s">
        <v>56</v>
      </c>
      <c r="F73" s="9" t="s">
        <v>176</v>
      </c>
      <c r="G73" s="9" t="s">
        <v>272</v>
      </c>
    </row>
    <row r="74" spans="2:7" ht="45" x14ac:dyDescent="0.25">
      <c r="B74" s="4">
        <v>70</v>
      </c>
      <c r="C74" s="4"/>
      <c r="D74" s="7" t="str">
        <f t="shared" si="1"/>
        <v>Number of people with laboratory-confirmed RR-TB notified during the reporting period</v>
      </c>
      <c r="E74" s="9" t="s">
        <v>59</v>
      </c>
      <c r="F74" s="9" t="s">
        <v>177</v>
      </c>
      <c r="G74" s="9" t="s">
        <v>273</v>
      </c>
    </row>
    <row r="75" spans="2:7" ht="60" x14ac:dyDescent="0.25">
      <c r="B75" s="4">
        <v>71</v>
      </c>
      <c r="C75" s="4"/>
      <c r="D75" s="7" t="str">
        <f t="shared" si="1"/>
        <v>Number of eligible contacts of people with a new episode of bacteriologically confirmed pulmonary TB started on TB preventive treatment during the reporting period</v>
      </c>
      <c r="E75" s="9" t="s">
        <v>62</v>
      </c>
      <c r="F75" s="9" t="s">
        <v>178</v>
      </c>
      <c r="G75" s="9" t="s">
        <v>274</v>
      </c>
    </row>
    <row r="76" spans="2:7" ht="60" x14ac:dyDescent="0.25">
      <c r="B76" s="4">
        <v>72</v>
      </c>
      <c r="C76" s="4"/>
      <c r="D76" s="7" t="str">
        <f t="shared" si="1"/>
        <v>Number of people newly enrolled on antiretroviral therapy during the reporting period who also started TB preventive treatment during the reporting period</v>
      </c>
      <c r="E76" s="9" t="s">
        <v>66</v>
      </c>
      <c r="F76" s="9" t="s">
        <v>179</v>
      </c>
      <c r="G76" s="9" t="s">
        <v>275</v>
      </c>
    </row>
    <row r="77" spans="2:7" ht="75" x14ac:dyDescent="0.25">
      <c r="B77" s="4">
        <v>73</v>
      </c>
      <c r="C77" s="4"/>
      <c r="D77" s="7" t="str">
        <f t="shared" si="1"/>
        <v>Number of people with a new episode of TB (all forms) who were notified and/or referred by non-NTP providers from private/nongovernmental facilities</v>
      </c>
      <c r="E77" s="9" t="s">
        <v>70</v>
      </c>
      <c r="F77" s="9" t="s">
        <v>180</v>
      </c>
      <c r="G77" s="9" t="s">
        <v>276</v>
      </c>
    </row>
    <row r="78" spans="2:7" ht="90" x14ac:dyDescent="0.25">
      <c r="B78" s="4">
        <v>74</v>
      </c>
      <c r="C78" s="4"/>
      <c r="D78" s="7" t="str">
        <f t="shared" si="1"/>
        <v>Number of people with new episodes of TB (all forms) that were referred by a community health worker or community volunteer to a health facility for diagnosis and notified to the basic management units(s)/treatment and reporting units during the reporting period</v>
      </c>
      <c r="E78" s="9" t="s">
        <v>74</v>
      </c>
      <c r="F78" s="9" t="s">
        <v>181</v>
      </c>
      <c r="G78" s="9" t="s">
        <v>277</v>
      </c>
    </row>
    <row r="79" spans="2:7" ht="300" x14ac:dyDescent="0.25">
      <c r="B79" s="4">
        <v>75</v>
      </c>
      <c r="C79" s="4"/>
      <c r="D79" s="7" t="str">
        <f t="shared" si="1"/>
        <v>Assumptions for the split of contributions by sources should include all interventions needed to find TB cases, screening, diagnosis, notification and treatment, and not limited to health products, equipment and service delivery costs. This includes active case finding, with screening in different settings (at health facilities and other institutions and the community) and passive case finding to achieve targets. Other interventions needed to achieve targets can be considered as part of the contribution of different sources, such as capacity building, quality improvement interventions, digital health, treatment adherence, differentiated service delivery and other areas. In the absence of a costed national strategic plan (NSP) that provides quantification and cost estimation of all resources contributed by different sources, Applicants can estimate proportions of potential contributions based on available information from other donors, the Global Fund, budgeted amounts and quantifiable resources. In this case, assumptions should be indicated in the comment box.</v>
      </c>
      <c r="E79" s="9" t="s">
        <v>1027</v>
      </c>
      <c r="F79" s="9" t="s">
        <v>1030</v>
      </c>
      <c r="G79" s="9" t="s">
        <v>1033</v>
      </c>
    </row>
    <row r="80" spans="2:7" ht="300" x14ac:dyDescent="0.25">
      <c r="B80" s="4">
        <v>76</v>
      </c>
      <c r="C80" s="4"/>
      <c r="D80" s="7" t="str">
        <f t="shared" si="1"/>
        <v>Assumptions for the split of contributions by sources should include all interventions needed to find drug-resistant TB (DR-TB) cases, screening, diagnosis, notification and treatment, and not limited to health products, equipment and service delivery costs. Assumptions should also take into account that resources considered for this indicator should be additional to those accounted for TB notification and TB treatment coverage (susceptible TB, all forms in TBDT-1 indicator). Other interventions for quality improvement, treatment adherence, differentiated service delivery and other areas could also be considered as part of the contribution by different sources. In the absence of a costed NSP that provides quantification and cost estimation of all resources contributed by different sources, Applicants can estimate proportions of potential contributions based on available information from other donors, the Global Fund, budgeted amounts and quantifiable resources. In this case, assumptions should be indicated in the comment box.</v>
      </c>
      <c r="E80" s="9" t="s">
        <v>1028</v>
      </c>
      <c r="F80" s="9" t="s">
        <v>1031</v>
      </c>
      <c r="G80" s="9" t="s">
        <v>1034</v>
      </c>
    </row>
    <row r="81" spans="2:7" ht="105" x14ac:dyDescent="0.25">
      <c r="B81" s="4">
        <v>77</v>
      </c>
      <c r="C81" s="4"/>
      <c r="D81" s="7" t="str">
        <f t="shared" si="1"/>
        <v xml:space="preserve">Assumptions for the split of contributions by sources should include all interventions needed to screen contacts of bacteriologically confirmed TB patients and to initiate and complete TB preventive treatment. This should include interventions in different settings and approaches, including at institutions and in the community. </v>
      </c>
      <c r="E81" s="9" t="s">
        <v>63</v>
      </c>
      <c r="F81" s="9" t="s">
        <v>182</v>
      </c>
      <c r="G81" s="9" t="s">
        <v>278</v>
      </c>
    </row>
    <row r="82" spans="2:7" ht="210" x14ac:dyDescent="0.25">
      <c r="B82" s="4">
        <v>78</v>
      </c>
      <c r="C82" s="4"/>
      <c r="D82" s="7" t="str">
        <f t="shared" si="1"/>
        <v>Assumptions for the split of contributions by sources should include all interventions needed to scale up provision of TB preventive treatment in people living with HIV, beyond health products and service delivery. This includes capacity building, quality improvement interventions, support at the community level, digital health, differentiated service delivery and other areas. In the absence of a costed NSP that provides quantification of all resources contributed by different sources, Applicants can estimate proportions of potential contributions based on available information from other donors, the Global Fund, budgeted amounts and quantifiable resources. In this case, assumptions should be indicated in the comment box.</v>
      </c>
      <c r="E82" s="9" t="s">
        <v>1029</v>
      </c>
      <c r="F82" s="9" t="s">
        <v>1032</v>
      </c>
      <c r="G82" s="9" t="s">
        <v>1035</v>
      </c>
    </row>
    <row r="83" spans="2:7" ht="135" x14ac:dyDescent="0.25">
      <c r="B83" s="4">
        <v>79</v>
      </c>
      <c r="C83" s="4"/>
      <c r="D83" s="7" t="str">
        <f t="shared" si="1"/>
        <v>Assumptions for the split of contributions by sources can include all interventions needed to find TB cases, screening, diagnosis, notification and treatment, and not limited to health products, equipment and service delivery costs in nongovernmental facilities. Assumptions should explain which interventions are considered in alignment with the NSP or national guidelines for nongovernmental facilities.</v>
      </c>
      <c r="E83" s="9" t="s">
        <v>71</v>
      </c>
      <c r="F83" s="9" t="s">
        <v>183</v>
      </c>
      <c r="G83" s="9" t="s">
        <v>279</v>
      </c>
    </row>
    <row r="84" spans="2:7" ht="120" x14ac:dyDescent="0.25">
      <c r="B84" s="4">
        <v>80</v>
      </c>
      <c r="C84" s="4"/>
      <c r="D84" s="7" t="str">
        <f t="shared" si="1"/>
        <v>Assumptions for the split of contributions by sources can include all interventions needed to find TB cases, screening, diagnosis, notification and treatment, and not limited to health products, equipment and service delivery costs in the community. Assumptions should explain which interventions are considered in alignment with the NSP or national guidelines for the community sector.</v>
      </c>
      <c r="E84" s="9" t="s">
        <v>75</v>
      </c>
      <c r="F84" s="9" t="s">
        <v>184</v>
      </c>
      <c r="G84" s="9" t="s">
        <v>280</v>
      </c>
    </row>
    <row r="85" spans="2:7" x14ac:dyDescent="0.25">
      <c r="B85" s="4">
        <v>81</v>
      </c>
      <c r="C85" s="4"/>
      <c r="D85" s="7" t="str">
        <f t="shared" si="1"/>
        <v>Data Entry: Estimated need and denominators</v>
      </c>
      <c r="E85" s="9" t="s">
        <v>78</v>
      </c>
      <c r="F85" s="9" t="s">
        <v>185</v>
      </c>
      <c r="G85" s="9" t="s">
        <v>281</v>
      </c>
    </row>
    <row r="86" spans="2:7" x14ac:dyDescent="0.25">
      <c r="B86" s="4">
        <v>82</v>
      </c>
      <c r="C86" s="4"/>
      <c r="D86" s="7" t="str">
        <f t="shared" si="1"/>
        <v xml:space="preserve">cells to be completed by Applicants </v>
      </c>
      <c r="E86" s="9" t="s">
        <v>990</v>
      </c>
      <c r="F86" s="9" t="s">
        <v>1000</v>
      </c>
      <c r="G86" s="9" t="s">
        <v>1018</v>
      </c>
    </row>
    <row r="87" spans="2:7" ht="45" x14ac:dyDescent="0.25">
      <c r="B87" s="4">
        <v>83</v>
      </c>
      <c r="C87" s="4"/>
      <c r="D87" s="7" t="str">
        <f t="shared" si="1"/>
        <v>*Prepopulated from Data Entry Tab 1. If the indicator is not selected, data entry is not required.</v>
      </c>
      <c r="E87" s="9" t="s">
        <v>79</v>
      </c>
      <c r="F87" s="9" t="s">
        <v>186</v>
      </c>
      <c r="G87" s="9" t="s">
        <v>249</v>
      </c>
    </row>
    <row r="88" spans="2:7" x14ac:dyDescent="0.25">
      <c r="B88" s="4">
        <v>84</v>
      </c>
      <c r="C88" s="4"/>
      <c r="D88" s="7" t="str">
        <f t="shared" si="1"/>
        <v>Selected indicators*</v>
      </c>
      <c r="E88" s="9" t="s">
        <v>1046</v>
      </c>
      <c r="F88" s="9" t="s">
        <v>1047</v>
      </c>
      <c r="G88" s="9" t="s">
        <v>282</v>
      </c>
    </row>
    <row r="89" spans="2:7" x14ac:dyDescent="0.25">
      <c r="B89" s="4">
        <v>85</v>
      </c>
      <c r="C89" s="4"/>
      <c r="D89" s="7" t="str">
        <f t="shared" si="1"/>
        <v>Need (denominators or estimates)</v>
      </c>
      <c r="E89" s="9" t="s">
        <v>82</v>
      </c>
      <c r="F89" s="9" t="s">
        <v>187</v>
      </c>
      <c r="G89" s="9" t="s">
        <v>283</v>
      </c>
    </row>
    <row r="90" spans="2:7" x14ac:dyDescent="0.25">
      <c r="B90" s="4">
        <v>86</v>
      </c>
      <c r="C90" s="4"/>
      <c r="D90" s="7" t="str">
        <f t="shared" si="1"/>
        <v>Estimates for the implementation period</v>
      </c>
      <c r="E90" s="9" t="s">
        <v>80</v>
      </c>
      <c r="F90" s="9" t="s">
        <v>188</v>
      </c>
      <c r="G90" s="9" t="s">
        <v>284</v>
      </c>
    </row>
    <row r="91" spans="2:7" x14ac:dyDescent="0.25">
      <c r="B91" s="4">
        <v>87</v>
      </c>
      <c r="C91" s="4"/>
      <c r="D91" s="7" t="str">
        <f t="shared" si="1"/>
        <v>Additional guidance</v>
      </c>
      <c r="E91" s="9" t="s">
        <v>81</v>
      </c>
      <c r="F91" s="9" t="s">
        <v>189</v>
      </c>
      <c r="G91" s="9" t="s">
        <v>285</v>
      </c>
    </row>
    <row r="92" spans="2:7" ht="105" x14ac:dyDescent="0.25">
      <c r="B92" s="4">
        <v>88</v>
      </c>
      <c r="C92" s="4"/>
      <c r="D92" s="7" t="str">
        <f t="shared" si="1"/>
        <v>Applicants are encouraged to use the latest estimated TB incidence (all forms) using WHO modelled estimations. For the projected estimated number during the implementation period, countries can use the latest estimate or apply national projections, providing the assumptions and methods used for national projections in the comment box.</v>
      </c>
      <c r="E92" s="9" t="s">
        <v>84</v>
      </c>
      <c r="F92" s="9" t="s">
        <v>1001</v>
      </c>
      <c r="G92" s="9" t="s">
        <v>1019</v>
      </c>
    </row>
    <row r="93" spans="2:7" ht="105" x14ac:dyDescent="0.25">
      <c r="B93" s="4">
        <v>89</v>
      </c>
      <c r="C93" s="4"/>
      <c r="D93" s="7" t="str">
        <f t="shared" si="1"/>
        <v>Applicants are encouraged to use the latest estimated DR-TB incidence using WHO modelled estimations. For the projected estimated number during the implementation period, countries can use the latest estimate or apply national projections, providing the assumptions and methods used for national projections in the comment box.</v>
      </c>
      <c r="E93" s="9" t="s">
        <v>86</v>
      </c>
      <c r="F93" s="9" t="s">
        <v>1002</v>
      </c>
      <c r="G93" s="9" t="s">
        <v>1020</v>
      </c>
    </row>
    <row r="94" spans="2:7" ht="90" x14ac:dyDescent="0.25">
      <c r="B94" s="4">
        <v>90</v>
      </c>
      <c r="C94" s="4"/>
      <c r="D94" s="7" t="str">
        <f t="shared" si="1"/>
        <v>Follow Global Fund Indicator Guidance Sheet instructions for details about this indicator denominator. In addition, please explain the national guideline provisions to establish the eligibility of contacts for TB/DR-TB preventive treatment.</v>
      </c>
      <c r="E94" s="9" t="s">
        <v>88</v>
      </c>
      <c r="F94" s="9" t="s">
        <v>190</v>
      </c>
      <c r="G94" s="9" t="s">
        <v>286</v>
      </c>
    </row>
    <row r="95" spans="2:7" ht="45" x14ac:dyDescent="0.25">
      <c r="B95" s="4">
        <v>91</v>
      </c>
      <c r="C95" s="4"/>
      <c r="D95" s="7" t="str">
        <f t="shared" si="1"/>
        <v>Follow Global Fund Indicator Guidance Sheet instructions for details about this indicator denominator.</v>
      </c>
      <c r="E95" s="9" t="s">
        <v>90</v>
      </c>
      <c r="F95" s="9" t="s">
        <v>191</v>
      </c>
      <c r="G95" s="9" t="s">
        <v>287</v>
      </c>
    </row>
    <row r="96" spans="2:7" ht="45" x14ac:dyDescent="0.25">
      <c r="B96" s="4">
        <v>92</v>
      </c>
      <c r="C96" s="4"/>
      <c r="D96" s="7" t="str">
        <f t="shared" si="1"/>
        <v>Estimated number of incident people with TB (all form of TB- bacteriologically confirmed plus clinically diagnosed)</v>
      </c>
      <c r="E96" s="9" t="s">
        <v>83</v>
      </c>
      <c r="F96" s="9" t="s">
        <v>192</v>
      </c>
      <c r="G96" s="9" t="s">
        <v>288</v>
      </c>
    </row>
    <row r="97" spans="2:7" ht="30" x14ac:dyDescent="0.25">
      <c r="B97" s="4">
        <v>93</v>
      </c>
      <c r="C97" s="4"/>
      <c r="D97" s="7" t="str">
        <f t="shared" si="1"/>
        <v xml:space="preserve">Estimated number of incident people with DR-TB </v>
      </c>
      <c r="E97" s="9" t="s">
        <v>85</v>
      </c>
      <c r="F97" s="9" t="s">
        <v>193</v>
      </c>
      <c r="G97" s="9" t="s">
        <v>289</v>
      </c>
    </row>
    <row r="98" spans="2:7" ht="30" x14ac:dyDescent="0.25">
      <c r="B98" s="4">
        <v>94</v>
      </c>
      <c r="C98" s="4"/>
      <c r="D98" s="7" t="str">
        <f t="shared" si="1"/>
        <v>Estimated number of people in contact with TB patients eligible for preventive TB treatment</v>
      </c>
      <c r="E98" s="9" t="s">
        <v>87</v>
      </c>
      <c r="F98" s="9" t="s">
        <v>194</v>
      </c>
      <c r="G98" s="9" t="s">
        <v>290</v>
      </c>
    </row>
    <row r="99" spans="2:7" ht="45" x14ac:dyDescent="0.25">
      <c r="B99" s="4">
        <v>95</v>
      </c>
      <c r="C99" s="4"/>
      <c r="D99" s="7" t="str">
        <f t="shared" si="1"/>
        <v>Number of people newly enrolled on antiretroviral therapy during the reporting period</v>
      </c>
      <c r="E99" s="9" t="s">
        <v>89</v>
      </c>
      <c r="F99" s="9" t="s">
        <v>195</v>
      </c>
      <c r="G99" s="9" t="s">
        <v>291</v>
      </c>
    </row>
    <row r="100" spans="2:7" x14ac:dyDescent="0.25">
      <c r="B100" s="4">
        <v>96</v>
      </c>
      <c r="C100" s="4"/>
      <c r="D100" s="7" t="str">
        <f t="shared" si="1"/>
        <v>Summary of programmatic gaps</v>
      </c>
      <c r="E100" s="9" t="s">
        <v>92</v>
      </c>
      <c r="F100" s="9" t="s">
        <v>196</v>
      </c>
      <c r="G100" s="9" t="s">
        <v>292</v>
      </c>
    </row>
    <row r="101" spans="2:7" ht="60" x14ac:dyDescent="0.25">
      <c r="B101" s="4">
        <v>97</v>
      </c>
      <c r="C101" s="4"/>
      <c r="D101" s="7" t="str">
        <f t="shared" si="1"/>
        <v>**The gap to Global targets for TB are estimated based on the END TB strategy targets for corresponding indicators of the priority modules, when applicable.</v>
      </c>
      <c r="E101" s="9" t="s">
        <v>126</v>
      </c>
      <c r="F101" s="9" t="s">
        <v>197</v>
      </c>
      <c r="G101" s="9" t="s">
        <v>293</v>
      </c>
    </row>
    <row r="102" spans="2:7" x14ac:dyDescent="0.25">
      <c r="B102" s="4">
        <v>98</v>
      </c>
      <c r="C102" s="4"/>
      <c r="D102" s="7" t="str">
        <f t="shared" si="1"/>
        <v>Gap to country target</v>
      </c>
      <c r="E102" s="9" t="s">
        <v>93</v>
      </c>
      <c r="F102" s="9" t="s">
        <v>198</v>
      </c>
      <c r="G102" s="9" t="s">
        <v>294</v>
      </c>
    </row>
    <row r="103" spans="2:7" x14ac:dyDescent="0.25">
      <c r="B103" s="4">
        <v>99</v>
      </c>
      <c r="C103" s="4"/>
      <c r="D103" s="7" t="str">
        <f t="shared" si="1"/>
        <v>Absolute gap</v>
      </c>
      <c r="E103" s="9" t="s">
        <v>96</v>
      </c>
      <c r="F103" s="9" t="s">
        <v>199</v>
      </c>
      <c r="G103" s="9" t="s">
        <v>295</v>
      </c>
    </row>
    <row r="104" spans="2:7" x14ac:dyDescent="0.25">
      <c r="B104" s="4">
        <v>100</v>
      </c>
      <c r="C104" s="4"/>
      <c r="D104" s="7" t="str">
        <f t="shared" si="1"/>
        <v>Gap in %</v>
      </c>
      <c r="E104" s="9" t="s">
        <v>97</v>
      </c>
      <c r="F104" s="9" t="s">
        <v>200</v>
      </c>
      <c r="G104" s="9" t="s">
        <v>296</v>
      </c>
    </row>
    <row r="105" spans="2:7" x14ac:dyDescent="0.25">
      <c r="B105" s="4">
        <v>101</v>
      </c>
      <c r="C105" s="4"/>
      <c r="D105" s="7" t="str">
        <f t="shared" si="1"/>
        <v>Gap to global target**</v>
      </c>
      <c r="E105" s="9" t="s">
        <v>94</v>
      </c>
      <c r="F105" s="9" t="s">
        <v>201</v>
      </c>
      <c r="G105" s="9" t="s">
        <v>297</v>
      </c>
    </row>
    <row r="106" spans="2:7" x14ac:dyDescent="0.25">
      <c r="B106" s="4">
        <v>102</v>
      </c>
      <c r="C106" s="4"/>
      <c r="D106" s="7" t="str">
        <f t="shared" si="1"/>
        <v>Gap to total need</v>
      </c>
      <c r="E106" s="9" t="s">
        <v>95</v>
      </c>
      <c r="F106" s="9" t="s">
        <v>202</v>
      </c>
      <c r="G106" s="9" t="s">
        <v>298</v>
      </c>
    </row>
    <row r="107" spans="2:7" x14ac:dyDescent="0.25">
      <c r="B107" s="4">
        <v>103</v>
      </c>
      <c r="C107" s="4"/>
      <c r="D107" s="7" t="str">
        <f t="shared" si="1"/>
        <v>Coverage Indicator</v>
      </c>
      <c r="E107" s="9" t="s">
        <v>104</v>
      </c>
      <c r="F107" s="9" t="s">
        <v>203</v>
      </c>
      <c r="G107" s="9" t="s">
        <v>299</v>
      </c>
    </row>
    <row r="108" spans="2:7" x14ac:dyDescent="0.25">
      <c r="B108" s="4">
        <v>104</v>
      </c>
      <c r="C108" s="4"/>
      <c r="D108" s="7" t="str">
        <f t="shared" si="1"/>
        <v>Indicator Selection*</v>
      </c>
      <c r="E108" s="9" t="s">
        <v>105</v>
      </c>
      <c r="F108" s="9" t="s">
        <v>204</v>
      </c>
      <c r="G108" s="9" t="s">
        <v>300</v>
      </c>
    </row>
    <row r="109" spans="2:7" x14ac:dyDescent="0.25">
      <c r="B109" s="4">
        <v>105</v>
      </c>
      <c r="C109" s="4"/>
      <c r="D109" s="7" t="str">
        <f t="shared" si="1"/>
        <v>Country (National Strategic Plan) targets</v>
      </c>
      <c r="E109" s="9" t="s">
        <v>41</v>
      </c>
      <c r="F109" s="9" t="s">
        <v>161</v>
      </c>
      <c r="G109" s="9" t="s">
        <v>257</v>
      </c>
    </row>
    <row r="110" spans="2:7" x14ac:dyDescent="0.25">
      <c r="B110" s="4">
        <v>106</v>
      </c>
      <c r="C110" s="4"/>
      <c r="D110" s="7" t="str">
        <f t="shared" si="1"/>
        <v>Coverage Target</v>
      </c>
      <c r="E110" s="9" t="s">
        <v>101</v>
      </c>
      <c r="F110" s="9" t="s">
        <v>205</v>
      </c>
      <c r="G110" s="9" t="s">
        <v>301</v>
      </c>
    </row>
    <row r="111" spans="2:7" x14ac:dyDescent="0.25">
      <c r="B111" s="4">
        <v>107</v>
      </c>
      <c r="C111" s="4"/>
      <c r="D111" s="7" t="str">
        <f t="shared" si="1"/>
        <v>Percentage of Country Target Covered</v>
      </c>
      <c r="E111" s="9" t="s">
        <v>102</v>
      </c>
      <c r="F111" s="9" t="s">
        <v>206</v>
      </c>
      <c r="G111" s="9" t="s">
        <v>302</v>
      </c>
    </row>
    <row r="112" spans="2:7" x14ac:dyDescent="0.25">
      <c r="B112" s="4">
        <v>108</v>
      </c>
      <c r="C112" s="4"/>
      <c r="D112" s="7" t="str">
        <f t="shared" si="1"/>
        <v>Domestic resources</v>
      </c>
      <c r="E112" s="9" t="s">
        <v>42</v>
      </c>
      <c r="F112" s="9" t="s">
        <v>162</v>
      </c>
      <c r="G112" s="9" t="s">
        <v>258</v>
      </c>
    </row>
    <row r="113" spans="2:7" x14ac:dyDescent="0.25">
      <c r="B113" s="4">
        <v>109</v>
      </c>
      <c r="C113" s="4"/>
      <c r="D113" s="7" t="str">
        <f t="shared" si="1"/>
        <v>External Resources (Non-Global Fund)</v>
      </c>
      <c r="E113" s="9" t="s">
        <v>428</v>
      </c>
      <c r="F113" s="9" t="s">
        <v>426</v>
      </c>
      <c r="G113" s="9" t="s">
        <v>427</v>
      </c>
    </row>
    <row r="114" spans="2:7" x14ac:dyDescent="0.25">
      <c r="B114" s="4">
        <v>110</v>
      </c>
      <c r="C114" s="4"/>
      <c r="D114" s="7" t="str">
        <f t="shared" si="1"/>
        <v>Global Fund allocation</v>
      </c>
      <c r="E114" s="9" t="s">
        <v>43</v>
      </c>
      <c r="F114" s="9" t="s">
        <v>163</v>
      </c>
      <c r="G114" s="9" t="s">
        <v>259</v>
      </c>
    </row>
    <row r="115" spans="2:7" x14ac:dyDescent="0.25">
      <c r="B115" s="4">
        <v>111</v>
      </c>
      <c r="C115" s="4"/>
      <c r="D115" s="7" t="str">
        <f t="shared" si="1"/>
        <v>Global Fund allocation: total contribution by module</v>
      </c>
      <c r="E115" s="9" t="s">
        <v>103</v>
      </c>
      <c r="F115" s="9" t="s">
        <v>207</v>
      </c>
      <c r="G115" s="9" t="s">
        <v>303</v>
      </c>
    </row>
    <row r="116" spans="2:7" x14ac:dyDescent="0.25">
      <c r="B116" s="4">
        <v>112</v>
      </c>
      <c r="C116" s="4"/>
      <c r="D116" s="7" t="str">
        <f t="shared" si="1"/>
        <v>Targets Covered by all Sources</v>
      </c>
      <c r="E116" s="9" t="s">
        <v>99</v>
      </c>
      <c r="F116" s="9" t="s">
        <v>208</v>
      </c>
      <c r="G116" s="9" t="s">
        <v>305</v>
      </c>
    </row>
    <row r="117" spans="2:7" x14ac:dyDescent="0.25">
      <c r="B117" s="4">
        <v>113</v>
      </c>
      <c r="C117" s="4"/>
      <c r="D117" s="7" t="str">
        <f t="shared" si="1"/>
        <v>Contributions to targets by all sources</v>
      </c>
      <c r="E117" s="9" t="s">
        <v>100</v>
      </c>
      <c r="F117" s="9" t="s">
        <v>209</v>
      </c>
      <c r="G117" s="9" t="s">
        <v>306</v>
      </c>
    </row>
    <row r="118" spans="2:7" x14ac:dyDescent="0.25">
      <c r="B118" s="4">
        <v>114</v>
      </c>
      <c r="C118" s="4"/>
      <c r="D118" s="7" t="str">
        <f t="shared" si="1"/>
        <v>Full cycle</v>
      </c>
      <c r="E118" s="9" t="s">
        <v>52</v>
      </c>
      <c r="F118" s="9" t="s">
        <v>210</v>
      </c>
      <c r="G118" s="9" t="s">
        <v>304</v>
      </c>
    </row>
    <row r="119" spans="2:7" ht="45" x14ac:dyDescent="0.25">
      <c r="B119" s="4">
        <v>115</v>
      </c>
      <c r="C119" s="4"/>
      <c r="D119" s="7" t="str">
        <f t="shared" si="1"/>
        <v>TB notifications: Number of notifications of people diagnosed with a new episode of TB (all forms)</v>
      </c>
      <c r="E119" s="9" t="s">
        <v>106</v>
      </c>
      <c r="F119" s="9" t="s">
        <v>211</v>
      </c>
      <c r="G119" s="9" t="s">
        <v>307</v>
      </c>
    </row>
    <row r="120" spans="2:7" ht="30" x14ac:dyDescent="0.25">
      <c r="B120" s="4">
        <v>116</v>
      </c>
      <c r="C120" s="4"/>
      <c r="D120" s="7" t="str">
        <f t="shared" si="1"/>
        <v>Number of people notified with laboratory-confirmed RR-TB</v>
      </c>
      <c r="E120" s="9" t="s">
        <v>107</v>
      </c>
      <c r="F120" s="9" t="s">
        <v>212</v>
      </c>
      <c r="G120" s="9" t="s">
        <v>308</v>
      </c>
    </row>
    <row r="121" spans="2:7" ht="30" x14ac:dyDescent="0.25">
      <c r="B121" s="4">
        <v>117</v>
      </c>
      <c r="C121" s="4"/>
      <c r="D121" s="7" t="str">
        <f t="shared" si="1"/>
        <v>Number of eligible contacts of people with TB started on TB preventive treatment</v>
      </c>
      <c r="E121" s="9" t="s">
        <v>108</v>
      </c>
      <c r="F121" s="9" t="s">
        <v>213</v>
      </c>
      <c r="G121" s="9" t="s">
        <v>309</v>
      </c>
    </row>
    <row r="122" spans="2:7" ht="45" x14ac:dyDescent="0.25">
      <c r="B122" s="4">
        <v>118</v>
      </c>
      <c r="C122" s="4"/>
      <c r="D122" s="7" t="str">
        <f t="shared" si="1"/>
        <v>Percentage of people newly enrolled on antiretroviral therapy who started TB preventive treatment (TPT) during the reporting period</v>
      </c>
      <c r="E122" s="9" t="s">
        <v>109</v>
      </c>
      <c r="F122" s="9" t="s">
        <v>214</v>
      </c>
      <c r="G122" s="9" t="s">
        <v>310</v>
      </c>
    </row>
    <row r="123" spans="2:7" ht="45" x14ac:dyDescent="0.25">
      <c r="B123" s="4">
        <v>119</v>
      </c>
      <c r="C123" s="4"/>
      <c r="D123" s="7" t="str">
        <f t="shared" si="1"/>
        <v>Percentage of notified people with a new episode of TB (all forms) contributed by private sector/nongovernmental providers</v>
      </c>
      <c r="E123" s="9" t="s">
        <v>110</v>
      </c>
      <c r="F123" s="9" t="s">
        <v>215</v>
      </c>
      <c r="G123" s="9" t="s">
        <v>311</v>
      </c>
    </row>
    <row r="124" spans="2:7" ht="60" x14ac:dyDescent="0.25">
      <c r="B124" s="4">
        <v>120</v>
      </c>
      <c r="C124" s="4"/>
      <c r="D124" s="7" t="str">
        <f t="shared" si="1"/>
        <v>Percentage of people diagnosed and notified with a new episode of TB (all forms) who were referred by a community health worker or community volunteer</v>
      </c>
      <c r="E124" s="9" t="s">
        <v>111</v>
      </c>
      <c r="F124" s="9" t="s">
        <v>216</v>
      </c>
      <c r="G124" s="9" t="s">
        <v>312</v>
      </c>
    </row>
    <row r="125" spans="2:7" ht="30" x14ac:dyDescent="0.25">
      <c r="B125" s="4">
        <v>121</v>
      </c>
      <c r="C125" s="4"/>
      <c r="D125" s="7" t="str">
        <f t="shared" si="1"/>
        <v xml:space="preserve">Summary of covered country targets and contributions by all sources </v>
      </c>
      <c r="E125" s="9" t="s">
        <v>98</v>
      </c>
      <c r="F125" s="9" t="s">
        <v>217</v>
      </c>
      <c r="G125" s="9" t="s">
        <v>313</v>
      </c>
    </row>
    <row r="126" spans="2:7" x14ac:dyDescent="0.25">
      <c r="B126" s="4">
        <v>122</v>
      </c>
      <c r="C126" s="4"/>
      <c r="D126" s="7" t="str">
        <f t="shared" si="1"/>
        <v>Interlinked indicators</v>
      </c>
      <c r="E126" s="9" t="s">
        <v>112</v>
      </c>
      <c r="F126" s="9" t="s">
        <v>218</v>
      </c>
      <c r="G126" s="9" t="s">
        <v>314</v>
      </c>
    </row>
    <row r="127" spans="2:7" ht="45" x14ac:dyDescent="0.25">
      <c r="B127" s="4">
        <v>123</v>
      </c>
      <c r="C127" s="4"/>
      <c r="D127" s="7" t="str">
        <f t="shared" si="1"/>
        <v>Corresponding priority modules, coverage indicators and contributions can be aligned with related indicators:</v>
      </c>
      <c r="E127" s="9" t="s">
        <v>113</v>
      </c>
      <c r="F127" s="9" t="s">
        <v>219</v>
      </c>
      <c r="G127" s="9" t="s">
        <v>315</v>
      </c>
    </row>
    <row r="128" spans="2:7" x14ac:dyDescent="0.25">
      <c r="B128" s="4">
        <v>124</v>
      </c>
      <c r="C128" s="4"/>
      <c r="D128" s="7" t="str">
        <f t="shared" si="1"/>
        <v>Indicator</v>
      </c>
      <c r="E128" s="9" t="s">
        <v>115</v>
      </c>
      <c r="F128" s="9" t="s">
        <v>220</v>
      </c>
      <c r="G128" s="9" t="s">
        <v>316</v>
      </c>
    </row>
    <row r="129" spans="2:7" x14ac:dyDescent="0.25">
      <c r="B129" s="4">
        <v>125</v>
      </c>
      <c r="C129" s="4"/>
      <c r="D129" s="7" t="str">
        <f t="shared" si="1"/>
        <v>Selection*</v>
      </c>
      <c r="E129" s="9" t="s">
        <v>116</v>
      </c>
      <c r="F129" s="9" t="s">
        <v>221</v>
      </c>
      <c r="G129" s="9" t="s">
        <v>317</v>
      </c>
    </row>
    <row r="130" spans="2:7" x14ac:dyDescent="0.25">
      <c r="B130" s="4">
        <v>126</v>
      </c>
      <c r="C130" s="4"/>
      <c r="D130" s="7" t="str">
        <f t="shared" si="1"/>
        <v>Coverage Targets covered by all sources</v>
      </c>
      <c r="E130" s="9" t="s">
        <v>114</v>
      </c>
      <c r="F130" s="9" t="s">
        <v>222</v>
      </c>
      <c r="G130" s="9" t="s">
        <v>318</v>
      </c>
    </row>
    <row r="131" spans="2:7" ht="60" x14ac:dyDescent="0.25">
      <c r="B131" s="4">
        <v>127</v>
      </c>
      <c r="C131" s="4"/>
      <c r="D131" s="7" t="str">
        <f t="shared" si="1"/>
        <v>TB treatment coverage: Percentage of people with a new episode of TB (all forms) that were notified and treated in a given year among the estimated number of people with TB in the same year</v>
      </c>
      <c r="E131" s="9" t="s">
        <v>118</v>
      </c>
      <c r="F131" s="9" t="s">
        <v>223</v>
      </c>
      <c r="G131" s="9" t="s">
        <v>319</v>
      </c>
    </row>
    <row r="132" spans="2:7" ht="45" x14ac:dyDescent="0.25">
      <c r="B132" s="4">
        <v>128</v>
      </c>
      <c r="C132" s="4"/>
      <c r="D132" s="7" t="str">
        <f t="shared" si="1"/>
        <v>RR-TB treatment coverage among people notified with bacteriologically confirmed pulmonary TB</v>
      </c>
      <c r="E132" s="9" t="s">
        <v>120</v>
      </c>
      <c r="F132" s="9" t="s">
        <v>224</v>
      </c>
      <c r="G132" s="9" t="s">
        <v>320</v>
      </c>
    </row>
    <row r="133" spans="2:7" x14ac:dyDescent="0.25">
      <c r="B133" s="4">
        <v>129</v>
      </c>
      <c r="C133" s="4"/>
      <c r="D133" s="7" t="str">
        <f t="shared" ref="D133:D196" si="2">IFERROR(IF(Language = "English", IF(E133="", "", E133),
IF(Language = "Francais", IF(F133="", "", F133),
IF(Language = "Español", IF(G133="", "", G133), IF(E133="", "", E133)))), "")</f>
        <v>Yes</v>
      </c>
      <c r="E133" s="9" t="s">
        <v>123</v>
      </c>
      <c r="F133" s="9" t="s">
        <v>130</v>
      </c>
      <c r="G133" s="9" t="s">
        <v>131</v>
      </c>
    </row>
    <row r="134" spans="2:7" x14ac:dyDescent="0.25">
      <c r="B134" s="4">
        <v>130</v>
      </c>
      <c r="C134" s="4"/>
      <c r="D134" s="7" t="str">
        <f t="shared" si="2"/>
        <v>No</v>
      </c>
      <c r="E134" s="9" t="s">
        <v>122</v>
      </c>
      <c r="F134" s="9" t="s">
        <v>132</v>
      </c>
      <c r="G134" s="9" t="s">
        <v>122</v>
      </c>
    </row>
    <row r="135" spans="2:7" x14ac:dyDescent="0.25">
      <c r="B135" s="4">
        <v>131</v>
      </c>
      <c r="C135" s="4"/>
      <c r="D135" s="7" t="str">
        <f t="shared" si="2"/>
        <v>Please select</v>
      </c>
      <c r="E135" s="9" t="s">
        <v>121</v>
      </c>
      <c r="F135" s="9" t="s">
        <v>225</v>
      </c>
      <c r="G135" s="9" t="s">
        <v>321</v>
      </c>
    </row>
    <row r="136" spans="2:7" x14ac:dyDescent="0.25">
      <c r="B136" s="4">
        <v>132</v>
      </c>
      <c r="C136" s="4"/>
      <c r="D136" s="7" t="str">
        <f t="shared" si="2"/>
        <v>Please select your geography</v>
      </c>
      <c r="E136" s="9" t="s">
        <v>322</v>
      </c>
      <c r="F136" s="9" t="s">
        <v>325</v>
      </c>
      <c r="G136" s="9" t="s">
        <v>324</v>
      </c>
    </row>
    <row r="137" spans="2:7" x14ac:dyDescent="0.25">
      <c r="B137" s="4">
        <v>133</v>
      </c>
      <c r="C137" s="4"/>
      <c r="D137" s="7" t="str">
        <f t="shared" si="2"/>
        <v>TB</v>
      </c>
      <c r="E137" s="9" t="s">
        <v>10</v>
      </c>
      <c r="F137" s="9" t="s">
        <v>326</v>
      </c>
      <c r="G137" s="9" t="s">
        <v>323</v>
      </c>
    </row>
    <row r="138" spans="2:7" x14ac:dyDescent="0.25">
      <c r="B138" s="4">
        <v>134</v>
      </c>
      <c r="C138" s="4"/>
      <c r="D138" s="7" t="str">
        <f t="shared" si="2"/>
        <v>Section</v>
      </c>
      <c r="E138" s="9" t="s">
        <v>331</v>
      </c>
      <c r="F138" s="9" t="s">
        <v>331</v>
      </c>
      <c r="G138" s="9" t="s">
        <v>363</v>
      </c>
    </row>
    <row r="139" spans="2:7" x14ac:dyDescent="0.25">
      <c r="B139" s="4">
        <v>135</v>
      </c>
      <c r="C139" s="4"/>
      <c r="D139" s="7" t="str">
        <f t="shared" si="2"/>
        <v>Color</v>
      </c>
      <c r="E139" s="9" t="s">
        <v>332</v>
      </c>
      <c r="F139" s="9" t="s">
        <v>365</v>
      </c>
      <c r="G139" s="9" t="s">
        <v>332</v>
      </c>
    </row>
    <row r="140" spans="2:7" x14ac:dyDescent="0.25">
      <c r="B140" s="4">
        <v>136</v>
      </c>
      <c r="C140" s="4"/>
      <c r="D140" s="7" t="str">
        <f t="shared" si="2"/>
        <v>Legend</v>
      </c>
      <c r="E140" s="9" t="s">
        <v>333</v>
      </c>
      <c r="F140" s="9" t="s">
        <v>366</v>
      </c>
      <c r="G140" s="9" t="s">
        <v>364</v>
      </c>
    </row>
    <row r="141" spans="2:7" x14ac:dyDescent="0.25">
      <c r="B141" s="4">
        <v>137</v>
      </c>
      <c r="C141" s="4"/>
      <c r="D141" s="7" t="str">
        <f t="shared" si="2"/>
        <v>Action for the Applicant</v>
      </c>
      <c r="E141" s="9" t="s">
        <v>334</v>
      </c>
      <c r="F141" s="9" t="s">
        <v>1003</v>
      </c>
      <c r="G141" s="9" t="s">
        <v>1021</v>
      </c>
    </row>
    <row r="142" spans="2:7" ht="30" x14ac:dyDescent="0.25">
      <c r="B142" s="4">
        <v>138</v>
      </c>
      <c r="C142" s="4"/>
      <c r="D142" s="7" t="str">
        <f t="shared" si="2"/>
        <v>Tab 1 and 2
Numerator and denominator</v>
      </c>
      <c r="E142" s="9" t="s">
        <v>336</v>
      </c>
      <c r="F142" s="9" t="s">
        <v>367</v>
      </c>
      <c r="G142" s="9" t="s">
        <v>370</v>
      </c>
    </row>
    <row r="143" spans="2:7" ht="30" x14ac:dyDescent="0.25">
      <c r="B143" s="4">
        <v>139</v>
      </c>
      <c r="C143" s="4"/>
      <c r="D143" s="7" t="str">
        <f t="shared" si="2"/>
        <v xml:space="preserve">Fields for data entry or selection from drop down lists. </v>
      </c>
      <c r="E143" s="9" t="s">
        <v>337</v>
      </c>
      <c r="F143" s="9" t="s">
        <v>368</v>
      </c>
      <c r="G143" s="9" t="s">
        <v>371</v>
      </c>
    </row>
    <row r="144" spans="2:7" ht="30" x14ac:dyDescent="0.25">
      <c r="B144" s="4">
        <v>140</v>
      </c>
      <c r="C144" s="4"/>
      <c r="D144" s="7" t="str">
        <f t="shared" si="2"/>
        <v>Please complete the data following the guidance provided for each indicator.</v>
      </c>
      <c r="E144" s="9" t="s">
        <v>338</v>
      </c>
      <c r="F144" s="9" t="s">
        <v>369</v>
      </c>
      <c r="G144" s="9" t="s">
        <v>372</v>
      </c>
    </row>
    <row r="145" spans="2:7" ht="30" x14ac:dyDescent="0.25">
      <c r="B145" s="4">
        <v>141</v>
      </c>
      <c r="C145" s="4"/>
      <c r="D145" s="7" t="str">
        <f t="shared" si="2"/>
        <v>Tab 1
Country target not covered</v>
      </c>
      <c r="E145" s="9" t="s">
        <v>339</v>
      </c>
      <c r="F145" s="9" t="s">
        <v>373</v>
      </c>
      <c r="G145" s="9" t="s">
        <v>376</v>
      </c>
    </row>
    <row r="146" spans="2:7" ht="45" x14ac:dyDescent="0.25">
      <c r="B146" s="4">
        <v>142</v>
      </c>
      <c r="C146" s="4"/>
      <c r="D146" s="7" t="str">
        <f t="shared" si="2"/>
        <v>Error. The number is &lt;0. A negative value means that the sum of each source is higher than the national strategic target.</v>
      </c>
      <c r="E146" s="9" t="s">
        <v>340</v>
      </c>
      <c r="F146" s="9" t="s">
        <v>374</v>
      </c>
      <c r="G146" s="9" t="s">
        <v>377</v>
      </c>
    </row>
    <row r="147" spans="2:7" ht="60" x14ac:dyDescent="0.25">
      <c r="B147" s="4">
        <v>143</v>
      </c>
      <c r="C147" s="4"/>
      <c r="D147" s="7" t="str">
        <f t="shared" si="2"/>
        <v>Country target not covered (Columns Z, AA and AB). Highlights all values which are &gt;0. A positive number means that there is a portion of the numerator target not covered by any available source of funding.</v>
      </c>
      <c r="E147" s="9" t="s">
        <v>343</v>
      </c>
      <c r="F147" s="9" t="s">
        <v>375</v>
      </c>
      <c r="G147" s="9" t="s">
        <v>378</v>
      </c>
    </row>
    <row r="148" spans="2:7" x14ac:dyDescent="0.25">
      <c r="B148" s="4">
        <v>144</v>
      </c>
      <c r="C148" s="4"/>
      <c r="D148" s="7" t="str">
        <f t="shared" si="2"/>
        <v xml:space="preserve">Applicants are required to correct negative values.   </v>
      </c>
      <c r="E148" s="9" t="s">
        <v>341</v>
      </c>
      <c r="F148" s="9" t="s">
        <v>1004</v>
      </c>
      <c r="G148" s="9" t="s">
        <v>1022</v>
      </c>
    </row>
    <row r="149" spans="2:7" ht="60" x14ac:dyDescent="0.25">
      <c r="B149" s="4">
        <v>145</v>
      </c>
      <c r="C149" s="4"/>
      <c r="D149" s="7" t="str">
        <f t="shared" si="2"/>
        <v>Positive values are accepted. Applicants are encouraged to verify that values are correct, as these values determine the gap to country target and global targets.</v>
      </c>
      <c r="E149" s="9" t="s">
        <v>344</v>
      </c>
      <c r="F149" s="9" t="s">
        <v>1005</v>
      </c>
      <c r="G149" s="9" t="s">
        <v>1023</v>
      </c>
    </row>
    <row r="150" spans="2:7" x14ac:dyDescent="0.25">
      <c r="B150" s="4">
        <v>146</v>
      </c>
      <c r="C150" s="4"/>
      <c r="D150" s="7" t="str">
        <f t="shared" si="2"/>
        <v>red font</v>
      </c>
      <c r="E150" s="9" t="s">
        <v>342</v>
      </c>
      <c r="F150" s="9" t="s">
        <v>379</v>
      </c>
      <c r="G150" s="9" t="s">
        <v>971</v>
      </c>
    </row>
    <row r="151" spans="2:7" x14ac:dyDescent="0.25">
      <c r="B151" s="4">
        <v>147</v>
      </c>
      <c r="C151" s="4"/>
      <c r="D151" s="7" t="str">
        <f t="shared" si="2"/>
        <v>The gap to country and gap to global target</v>
      </c>
      <c r="E151" s="9" t="s">
        <v>346</v>
      </c>
      <c r="F151" s="9" t="s">
        <v>383</v>
      </c>
      <c r="G151" s="9" t="s">
        <v>382</v>
      </c>
    </row>
    <row r="152" spans="2:7" x14ac:dyDescent="0.25">
      <c r="B152" s="4">
        <v>148</v>
      </c>
      <c r="C152" s="4"/>
      <c r="D152" s="7" t="str">
        <f t="shared" si="2"/>
        <v>Error. The gap resulted negative (&lt;0%).</v>
      </c>
      <c r="E152" s="9" t="s">
        <v>380</v>
      </c>
      <c r="F152" s="9" t="s">
        <v>384</v>
      </c>
      <c r="G152" s="9" t="s">
        <v>385</v>
      </c>
    </row>
    <row r="153" spans="2:7" ht="165" x14ac:dyDescent="0.25">
      <c r="B153" s="4">
        <v>149</v>
      </c>
      <c r="C153" s="4"/>
      <c r="D153" s="7" t="str">
        <f t="shared" si="2"/>
        <v xml:space="preserve">The gap result for country targets is a negative number:
This indicates that the sum of the targets covered by all sources is above the country target. Applicants need to correct this issue before submission. 
The gap to global target is a negative number:
This indicated that the country target and covered targets are above the global target estimated and/or the estimated need. Applicants are encouraged to correct this issue by reviewing target ambition and/or estimates provided. </v>
      </c>
      <c r="E153" s="9" t="s">
        <v>381</v>
      </c>
      <c r="F153" s="9" t="s">
        <v>1006</v>
      </c>
      <c r="G153" s="9" t="s">
        <v>1024</v>
      </c>
    </row>
    <row r="154" spans="2:7" x14ac:dyDescent="0.25">
      <c r="B154" s="4">
        <v>150</v>
      </c>
      <c r="C154" s="4"/>
      <c r="D154" s="7" t="str">
        <f t="shared" si="2"/>
        <v>red font</v>
      </c>
      <c r="E154" s="9" t="s">
        <v>342</v>
      </c>
      <c r="F154" s="9" t="s">
        <v>379</v>
      </c>
      <c r="G154" s="9" t="s">
        <v>971</v>
      </c>
    </row>
    <row r="155" spans="2:7" x14ac:dyDescent="0.25">
      <c r="B155" s="4">
        <v>151</v>
      </c>
      <c r="C155" s="4"/>
      <c r="D155" s="7" t="str">
        <f t="shared" si="2"/>
        <v>orange font</v>
      </c>
      <c r="E155" s="9" t="s">
        <v>348</v>
      </c>
      <c r="F155" s="9" t="s">
        <v>386</v>
      </c>
      <c r="G155" s="9" t="s">
        <v>973</v>
      </c>
    </row>
    <row r="156" spans="2:7" x14ac:dyDescent="0.25">
      <c r="B156" s="4">
        <v>152</v>
      </c>
      <c r="C156" s="4"/>
      <c r="D156" s="7" t="str">
        <f t="shared" si="2"/>
        <v>blue font</v>
      </c>
      <c r="E156" s="9" t="s">
        <v>350</v>
      </c>
      <c r="F156" s="9" t="s">
        <v>387</v>
      </c>
      <c r="G156" s="9" t="s">
        <v>972</v>
      </c>
    </row>
    <row r="157" spans="2:7" ht="30" x14ac:dyDescent="0.25">
      <c r="B157" s="4">
        <v>153</v>
      </c>
      <c r="C157" s="4"/>
      <c r="D157" s="7" t="str">
        <f t="shared" si="2"/>
        <v>The gap to country target or global target is 50% or higher.</v>
      </c>
      <c r="E157" s="9" t="s">
        <v>347</v>
      </c>
      <c r="F157" s="9" t="s">
        <v>390</v>
      </c>
      <c r="G157" s="9" t="s">
        <v>393</v>
      </c>
    </row>
    <row r="158" spans="2:7" ht="30" x14ac:dyDescent="0.25">
      <c r="B158" s="4">
        <v>154</v>
      </c>
      <c r="C158" s="4"/>
      <c r="D158" s="7" t="str">
        <f t="shared" si="2"/>
        <v xml:space="preserve">The gap to country target or global target is above 10 and below 50%. </v>
      </c>
      <c r="E158" s="9" t="s">
        <v>349</v>
      </c>
      <c r="F158" s="9" t="s">
        <v>391</v>
      </c>
      <c r="G158" s="9" t="s">
        <v>394</v>
      </c>
    </row>
    <row r="159" spans="2:7" ht="30" x14ac:dyDescent="0.25">
      <c r="B159" s="4">
        <v>155</v>
      </c>
      <c r="C159" s="4"/>
      <c r="D159" s="7" t="str">
        <f t="shared" si="2"/>
        <v>The gap to country target or global target is 10% or below.</v>
      </c>
      <c r="E159" s="9" t="s">
        <v>388</v>
      </c>
      <c r="F159" s="9" t="s">
        <v>392</v>
      </c>
      <c r="G159" s="9" t="s">
        <v>395</v>
      </c>
    </row>
    <row r="160" spans="2:7" ht="75" x14ac:dyDescent="0.25">
      <c r="B160" s="4">
        <v>156</v>
      </c>
      <c r="C160" s="4"/>
      <c r="D160" s="7" t="str">
        <f t="shared" si="2"/>
        <v>Critical gaps (e.g. highlighted in red and orange) should inform investment prioritization in the Funding Request. Ensure alignment with other components of the Funding Request, such as the Funding Landscape Table and PAAR.</v>
      </c>
      <c r="E160" s="9" t="s">
        <v>389</v>
      </c>
      <c r="F160" s="9" t="s">
        <v>1007</v>
      </c>
      <c r="G160" s="9" t="s">
        <v>396</v>
      </c>
    </row>
    <row r="161" spans="2:7" x14ac:dyDescent="0.25">
      <c r="B161" s="4">
        <v>157</v>
      </c>
      <c r="C161" s="4"/>
      <c r="D161" s="7" t="str">
        <f t="shared" si="2"/>
        <v>Country target covered</v>
      </c>
      <c r="E161" s="9" t="s">
        <v>397</v>
      </c>
      <c r="F161" s="9" t="s">
        <v>398</v>
      </c>
      <c r="G161" s="9" t="s">
        <v>408</v>
      </c>
    </row>
    <row r="162" spans="2:7" x14ac:dyDescent="0.25">
      <c r="B162" s="4">
        <v>158</v>
      </c>
      <c r="C162" s="4"/>
      <c r="D162" s="7" t="str">
        <f t="shared" si="2"/>
        <v>Global Fund contribution</v>
      </c>
      <c r="E162" s="9" t="s">
        <v>358</v>
      </c>
      <c r="F162" s="9" t="s">
        <v>399</v>
      </c>
      <c r="G162" s="9" t="s">
        <v>409</v>
      </c>
    </row>
    <row r="163" spans="2:7" ht="30" x14ac:dyDescent="0.25">
      <c r="B163" s="4">
        <v>159</v>
      </c>
      <c r="C163" s="4"/>
      <c r="D163" s="7" t="str">
        <f t="shared" si="2"/>
        <v xml:space="preserve">
Error. More than 100% of the country target is covered.</v>
      </c>
      <c r="E163" s="9" t="s">
        <v>352</v>
      </c>
      <c r="F163" s="9" t="s">
        <v>400</v>
      </c>
      <c r="G163" s="9" t="s">
        <v>410</v>
      </c>
    </row>
    <row r="164" spans="2:7" x14ac:dyDescent="0.25">
      <c r="B164" s="4">
        <v>160</v>
      </c>
      <c r="C164" s="4"/>
      <c r="D164" s="7" t="str">
        <f t="shared" si="2"/>
        <v>Less than 50% of the country target is covered.</v>
      </c>
      <c r="E164" s="9" t="s">
        <v>354</v>
      </c>
      <c r="F164" s="9" t="s">
        <v>401</v>
      </c>
      <c r="G164" s="9" t="s">
        <v>411</v>
      </c>
    </row>
    <row r="165" spans="2:7" x14ac:dyDescent="0.25">
      <c r="B165" s="4">
        <v>161</v>
      </c>
      <c r="C165" s="4"/>
      <c r="D165" s="7" t="str">
        <f t="shared" si="2"/>
        <v>Between 50% and &lt;90% of the country target is covered.</v>
      </c>
      <c r="E165" s="9" t="s">
        <v>356</v>
      </c>
      <c r="F165" s="9" t="s">
        <v>402</v>
      </c>
      <c r="G165" s="9" t="s">
        <v>412</v>
      </c>
    </row>
    <row r="166" spans="2:7" x14ac:dyDescent="0.25">
      <c r="B166" s="4">
        <v>162</v>
      </c>
      <c r="C166" s="4"/>
      <c r="D166" s="7" t="str">
        <f t="shared" si="2"/>
        <v>90% of more of the country target is covered.</v>
      </c>
      <c r="E166" s="9" t="s">
        <v>357</v>
      </c>
      <c r="F166" s="9" t="s">
        <v>403</v>
      </c>
      <c r="G166" s="9" t="s">
        <v>413</v>
      </c>
    </row>
    <row r="167" spans="2:7" ht="30" x14ac:dyDescent="0.25">
      <c r="B167" s="4">
        <v>163</v>
      </c>
      <c r="C167" s="4"/>
      <c r="D167" s="7" t="str">
        <f t="shared" si="2"/>
        <v>Global Fund average contribution to the country covered target during the implementation period is 35% or more.</v>
      </c>
      <c r="E167" s="9" t="s">
        <v>359</v>
      </c>
      <c r="F167" s="9" t="s">
        <v>404</v>
      </c>
      <c r="G167" s="9" t="s">
        <v>414</v>
      </c>
    </row>
    <row r="168" spans="2:7" ht="30" x14ac:dyDescent="0.25">
      <c r="B168" s="4">
        <v>164</v>
      </c>
      <c r="C168" s="4"/>
      <c r="D168" s="7" t="str">
        <f t="shared" si="2"/>
        <v>The split of the country target numerator by sources should be revised and corrected in Section A, Tab 1 (Numerator).</v>
      </c>
      <c r="E168" s="9" t="s">
        <v>353</v>
      </c>
      <c r="F168" s="9" t="s">
        <v>405</v>
      </c>
      <c r="G168" s="9" t="s">
        <v>415</v>
      </c>
    </row>
    <row r="169" spans="2:7" ht="75" x14ac:dyDescent="0.25">
      <c r="B169" s="4">
        <v>165</v>
      </c>
      <c r="C169" s="4"/>
      <c r="D169" s="7" t="str">
        <f t="shared" si="2"/>
        <v>Critical gaps (e.g. highlighted in red and orange) should inform investment prioritization in the Funding Request. Ensure alignment with other components of the Funding Request such as the Funding Landscape Table and PAAR.</v>
      </c>
      <c r="E169" s="9" t="s">
        <v>355</v>
      </c>
      <c r="F169" s="9" t="s">
        <v>1007</v>
      </c>
      <c r="G169" s="9" t="s">
        <v>396</v>
      </c>
    </row>
    <row r="170" spans="2:7" ht="60" x14ac:dyDescent="0.25">
      <c r="B170" s="4">
        <v>166</v>
      </c>
      <c r="C170" s="4"/>
      <c r="D170" s="7" t="str">
        <f t="shared" si="2"/>
        <v>The Global Fund contribution to the target is material. Ensure alignment with the assumptions provided for the programmatic split by sources and the Funding Landscape Table.</v>
      </c>
      <c r="E170" s="9" t="s">
        <v>360</v>
      </c>
      <c r="F170" s="9" t="s">
        <v>406</v>
      </c>
      <c r="G170" s="9" t="s">
        <v>416</v>
      </c>
    </row>
    <row r="171" spans="2:7" x14ac:dyDescent="0.25">
      <c r="B171" s="4">
        <v>167</v>
      </c>
      <c r="C171" s="4"/>
      <c r="D171" s="7" t="str">
        <f t="shared" si="2"/>
        <v>All sections</v>
      </c>
      <c r="E171" s="9" t="s">
        <v>362</v>
      </c>
      <c r="F171" s="9" t="s">
        <v>407</v>
      </c>
      <c r="G171" s="9" t="s">
        <v>417</v>
      </c>
    </row>
    <row r="172" spans="2:7" ht="30" x14ac:dyDescent="0.25">
      <c r="B172" s="4">
        <v>168</v>
      </c>
      <c r="C172" s="4"/>
      <c r="D172" s="7" t="str">
        <f t="shared" si="2"/>
        <v>Fields not required for completion, based on the Applicant's module and/or indicator selection.</v>
      </c>
      <c r="E172" s="9" t="s">
        <v>991</v>
      </c>
      <c r="F172" s="9" t="s">
        <v>1008</v>
      </c>
      <c r="G172" s="9" t="s">
        <v>1025</v>
      </c>
    </row>
    <row r="173" spans="2:7" ht="60" x14ac:dyDescent="0.25">
      <c r="B173" s="4">
        <v>169</v>
      </c>
      <c r="C173" s="4"/>
      <c r="D173" s="7" t="str">
        <f t="shared" si="2"/>
        <v xml:space="preserve">Applicants can revise the module and/or indicator selection in Section A, Tab 1 (Numerator) to enable data entry for these fields.
</v>
      </c>
      <c r="E173" s="9" t="s">
        <v>361</v>
      </c>
      <c r="F173" s="9" t="s">
        <v>1009</v>
      </c>
      <c r="G173" s="9" t="s">
        <v>1026</v>
      </c>
    </row>
    <row r="174" spans="2:7" x14ac:dyDescent="0.25">
      <c r="B174" s="4">
        <v>170</v>
      </c>
      <c r="C174" s="4"/>
      <c r="D174" s="7" t="str">
        <f t="shared" si="2"/>
        <v/>
      </c>
      <c r="E174" s="9"/>
      <c r="F174" s="9"/>
      <c r="G174" s="9"/>
    </row>
    <row r="175" spans="2:7" x14ac:dyDescent="0.25">
      <c r="B175" s="4">
        <v>171</v>
      </c>
      <c r="C175" s="4"/>
      <c r="D175" s="7" t="str">
        <f t="shared" si="2"/>
        <v/>
      </c>
      <c r="E175" s="9"/>
      <c r="F175" s="9"/>
      <c r="G175" s="9"/>
    </row>
    <row r="176" spans="2:7" x14ac:dyDescent="0.25">
      <c r="B176" s="4">
        <v>172</v>
      </c>
      <c r="C176" s="4"/>
      <c r="D176" s="7" t="str">
        <f t="shared" si="2"/>
        <v/>
      </c>
      <c r="E176" s="9"/>
      <c r="F176" s="9"/>
      <c r="G176" s="9"/>
    </row>
    <row r="177" spans="2:7" x14ac:dyDescent="0.25">
      <c r="B177" s="4">
        <v>173</v>
      </c>
      <c r="C177" s="4"/>
      <c r="D177" s="7" t="str">
        <f t="shared" si="2"/>
        <v/>
      </c>
      <c r="E177" s="9"/>
      <c r="F177" s="9"/>
      <c r="G177" s="9"/>
    </row>
    <row r="178" spans="2:7" x14ac:dyDescent="0.25">
      <c r="B178" s="4">
        <v>174</v>
      </c>
      <c r="C178" s="4"/>
      <c r="D178" s="7" t="str">
        <f t="shared" si="2"/>
        <v/>
      </c>
      <c r="E178" s="9"/>
      <c r="F178" s="9"/>
      <c r="G178" s="9"/>
    </row>
    <row r="179" spans="2:7" x14ac:dyDescent="0.25">
      <c r="B179" s="4">
        <v>175</v>
      </c>
      <c r="C179" s="4"/>
      <c r="D179" s="7" t="str">
        <f t="shared" si="2"/>
        <v/>
      </c>
      <c r="E179" s="9"/>
      <c r="F179" s="9"/>
      <c r="G179" s="9"/>
    </row>
    <row r="180" spans="2:7" x14ac:dyDescent="0.25">
      <c r="B180" s="4">
        <v>176</v>
      </c>
      <c r="C180" s="4"/>
      <c r="D180" s="7" t="str">
        <f t="shared" si="2"/>
        <v/>
      </c>
      <c r="E180" s="9"/>
      <c r="F180" s="9"/>
      <c r="G180" s="9"/>
    </row>
    <row r="181" spans="2:7" x14ac:dyDescent="0.25">
      <c r="B181" s="4">
        <v>177</v>
      </c>
      <c r="C181" s="4"/>
      <c r="D181" s="7" t="str">
        <f t="shared" si="2"/>
        <v/>
      </c>
      <c r="E181" s="9"/>
      <c r="F181" s="9"/>
      <c r="G181" s="9"/>
    </row>
    <row r="182" spans="2:7" x14ac:dyDescent="0.25">
      <c r="B182" s="4">
        <v>178</v>
      </c>
      <c r="C182" s="4"/>
      <c r="D182" s="7" t="str">
        <f t="shared" si="2"/>
        <v/>
      </c>
      <c r="E182" s="9"/>
      <c r="F182" s="9"/>
      <c r="G182" s="9"/>
    </row>
    <row r="183" spans="2:7" x14ac:dyDescent="0.25">
      <c r="B183" s="4">
        <v>179</v>
      </c>
      <c r="C183" s="4"/>
      <c r="D183" s="7" t="str">
        <f t="shared" si="2"/>
        <v/>
      </c>
      <c r="E183" s="9"/>
      <c r="F183" s="9"/>
      <c r="G183" s="9"/>
    </row>
    <row r="184" spans="2:7" x14ac:dyDescent="0.25">
      <c r="B184" s="4">
        <v>180</v>
      </c>
      <c r="C184" s="4"/>
      <c r="D184" s="7" t="str">
        <f t="shared" si="2"/>
        <v/>
      </c>
      <c r="E184" s="9"/>
      <c r="F184" s="9"/>
      <c r="G184" s="9"/>
    </row>
    <row r="185" spans="2:7" x14ac:dyDescent="0.25">
      <c r="B185" s="4">
        <v>181</v>
      </c>
      <c r="C185" s="4"/>
      <c r="D185" s="7" t="str">
        <f t="shared" si="2"/>
        <v/>
      </c>
      <c r="E185" s="9"/>
      <c r="F185" s="9"/>
      <c r="G185" s="9"/>
    </row>
    <row r="186" spans="2:7" x14ac:dyDescent="0.25">
      <c r="B186" s="4">
        <v>182</v>
      </c>
      <c r="C186" s="4"/>
      <c r="D186" s="7" t="str">
        <f t="shared" si="2"/>
        <v/>
      </c>
      <c r="E186" s="9"/>
      <c r="F186" s="9"/>
      <c r="G186" s="9"/>
    </row>
    <row r="187" spans="2:7" x14ac:dyDescent="0.25">
      <c r="B187" s="4">
        <v>183</v>
      </c>
      <c r="C187" s="4"/>
      <c r="D187" s="7" t="str">
        <f t="shared" si="2"/>
        <v/>
      </c>
      <c r="E187" s="9"/>
      <c r="F187" s="9"/>
      <c r="G187" s="9"/>
    </row>
    <row r="188" spans="2:7" x14ac:dyDescent="0.25">
      <c r="B188" s="4">
        <v>184</v>
      </c>
      <c r="C188" s="4"/>
      <c r="D188" s="7" t="str">
        <f t="shared" si="2"/>
        <v/>
      </c>
      <c r="E188" s="9"/>
      <c r="F188" s="9"/>
      <c r="G188" s="9"/>
    </row>
    <row r="189" spans="2:7" x14ac:dyDescent="0.25">
      <c r="B189" s="4">
        <v>185</v>
      </c>
      <c r="C189" s="4"/>
      <c r="D189" s="7" t="str">
        <f t="shared" si="2"/>
        <v/>
      </c>
      <c r="E189" s="9"/>
      <c r="F189" s="9"/>
      <c r="G189" s="9"/>
    </row>
    <row r="190" spans="2:7" x14ac:dyDescent="0.25">
      <c r="B190" s="4">
        <v>186</v>
      </c>
      <c r="C190" s="4"/>
      <c r="D190" s="7" t="str">
        <f t="shared" si="2"/>
        <v/>
      </c>
      <c r="E190" s="9"/>
      <c r="F190" s="9"/>
      <c r="G190" s="9"/>
    </row>
    <row r="191" spans="2:7" x14ac:dyDescent="0.25">
      <c r="B191" s="4">
        <v>187</v>
      </c>
      <c r="C191" s="4"/>
      <c r="D191" s="7" t="str">
        <f t="shared" si="2"/>
        <v/>
      </c>
      <c r="E191" s="9"/>
      <c r="F191" s="9"/>
      <c r="G191" s="9"/>
    </row>
    <row r="192" spans="2:7" x14ac:dyDescent="0.25">
      <c r="B192" s="4">
        <v>188</v>
      </c>
      <c r="C192" s="4"/>
      <c r="D192" s="7" t="str">
        <f t="shared" si="2"/>
        <v/>
      </c>
      <c r="E192" s="9"/>
      <c r="F192" s="9"/>
      <c r="G192" s="9"/>
    </row>
    <row r="193" spans="2:7" x14ac:dyDescent="0.25">
      <c r="B193" s="4">
        <v>189</v>
      </c>
      <c r="C193" s="4"/>
      <c r="D193" s="7" t="str">
        <f t="shared" si="2"/>
        <v/>
      </c>
      <c r="E193" s="9"/>
      <c r="F193" s="9"/>
      <c r="G193" s="9"/>
    </row>
    <row r="194" spans="2:7" x14ac:dyDescent="0.25">
      <c r="B194" s="4">
        <v>190</v>
      </c>
      <c r="C194" s="4"/>
      <c r="D194" s="7" t="str">
        <f t="shared" si="2"/>
        <v/>
      </c>
      <c r="E194" s="9"/>
      <c r="F194" s="9"/>
      <c r="G194" s="9"/>
    </row>
    <row r="195" spans="2:7" x14ac:dyDescent="0.25">
      <c r="B195" s="4">
        <v>191</v>
      </c>
      <c r="C195" s="4"/>
      <c r="D195" s="7" t="str">
        <f t="shared" si="2"/>
        <v/>
      </c>
      <c r="E195" s="9"/>
      <c r="F195" s="9"/>
      <c r="G195" s="9"/>
    </row>
    <row r="196" spans="2:7" x14ac:dyDescent="0.25">
      <c r="B196" s="4">
        <v>192</v>
      </c>
      <c r="C196" s="4"/>
      <c r="D196" s="7" t="str">
        <f t="shared" si="2"/>
        <v/>
      </c>
      <c r="E196" s="9"/>
      <c r="F196" s="9"/>
      <c r="G196" s="9"/>
    </row>
    <row r="197" spans="2:7" x14ac:dyDescent="0.25">
      <c r="B197" s="4">
        <v>193</v>
      </c>
      <c r="C197" s="4"/>
      <c r="D197" s="7" t="str">
        <f t="shared" ref="D197:D260" si="3">IFERROR(IF(Language = "English", IF(E197="", "", E197),
IF(Language = "Francais", IF(F197="", "", F197),
IF(Language = "Español", IF(G197="", "", G197), IF(E197="", "", E197)))), "")</f>
        <v/>
      </c>
      <c r="E197" s="9"/>
      <c r="F197" s="9"/>
      <c r="G197" s="9"/>
    </row>
    <row r="198" spans="2:7" x14ac:dyDescent="0.25">
      <c r="B198" s="4">
        <v>194</v>
      </c>
      <c r="C198" s="4"/>
      <c r="D198" s="7" t="str">
        <f t="shared" si="3"/>
        <v/>
      </c>
      <c r="E198" s="9"/>
      <c r="F198" s="9"/>
      <c r="G198" s="9"/>
    </row>
    <row r="199" spans="2:7" x14ac:dyDescent="0.25">
      <c r="B199" s="4">
        <v>195</v>
      </c>
      <c r="C199" s="4"/>
      <c r="D199" s="7" t="str">
        <f t="shared" si="3"/>
        <v/>
      </c>
      <c r="E199" s="9"/>
      <c r="F199" s="9"/>
      <c r="G199" s="9"/>
    </row>
    <row r="200" spans="2:7" x14ac:dyDescent="0.25">
      <c r="B200" s="4">
        <v>196</v>
      </c>
      <c r="C200" s="4"/>
      <c r="D200" s="7" t="str">
        <f t="shared" si="3"/>
        <v/>
      </c>
      <c r="E200" s="9"/>
      <c r="F200" s="9"/>
      <c r="G200" s="9"/>
    </row>
    <row r="201" spans="2:7" x14ac:dyDescent="0.25">
      <c r="B201" s="4">
        <v>197</v>
      </c>
      <c r="C201" s="4"/>
      <c r="D201" s="7" t="str">
        <f t="shared" si="3"/>
        <v/>
      </c>
      <c r="E201" s="9"/>
      <c r="F201" s="9"/>
      <c r="G201" s="9"/>
    </row>
    <row r="202" spans="2:7" x14ac:dyDescent="0.25">
      <c r="B202" s="4">
        <v>198</v>
      </c>
      <c r="C202" s="4"/>
      <c r="D202" s="7" t="str">
        <f t="shared" si="3"/>
        <v/>
      </c>
      <c r="E202" s="9"/>
      <c r="F202" s="9"/>
      <c r="G202" s="9"/>
    </row>
    <row r="203" spans="2:7" x14ac:dyDescent="0.25">
      <c r="B203" s="4">
        <v>199</v>
      </c>
      <c r="C203" s="4"/>
      <c r="D203" s="7" t="str">
        <f t="shared" si="3"/>
        <v/>
      </c>
      <c r="E203" s="9"/>
      <c r="F203" s="9"/>
      <c r="G203" s="9"/>
    </row>
    <row r="204" spans="2:7" x14ac:dyDescent="0.25">
      <c r="B204" s="4">
        <v>200</v>
      </c>
      <c r="C204" s="4"/>
      <c r="D204" s="7" t="str">
        <f t="shared" si="3"/>
        <v/>
      </c>
      <c r="E204" s="9"/>
      <c r="F204" s="9"/>
      <c r="G204" s="9"/>
    </row>
    <row r="205" spans="2:7" x14ac:dyDescent="0.25">
      <c r="B205" s="4">
        <v>201</v>
      </c>
      <c r="C205" s="4"/>
      <c r="D205" s="7" t="str">
        <f t="shared" si="3"/>
        <v/>
      </c>
      <c r="E205" s="9"/>
      <c r="F205" s="9"/>
      <c r="G205" s="9"/>
    </row>
    <row r="206" spans="2:7" x14ac:dyDescent="0.25">
      <c r="B206" s="4">
        <v>202</v>
      </c>
      <c r="C206" s="4"/>
      <c r="D206" s="7" t="str">
        <f t="shared" si="3"/>
        <v/>
      </c>
      <c r="E206" s="9"/>
      <c r="F206" s="9"/>
      <c r="G206" s="9"/>
    </row>
    <row r="207" spans="2:7" x14ac:dyDescent="0.25">
      <c r="B207" s="4">
        <v>203</v>
      </c>
      <c r="C207" s="4"/>
      <c r="D207" s="7" t="str">
        <f t="shared" si="3"/>
        <v/>
      </c>
      <c r="E207" s="9"/>
      <c r="F207" s="9"/>
      <c r="G207" s="9"/>
    </row>
    <row r="208" spans="2:7" x14ac:dyDescent="0.25">
      <c r="B208" s="4">
        <v>204</v>
      </c>
      <c r="C208" s="4"/>
      <c r="D208" s="7" t="str">
        <f t="shared" si="3"/>
        <v/>
      </c>
      <c r="E208" s="9"/>
      <c r="F208" s="9"/>
      <c r="G208" s="9"/>
    </row>
    <row r="209" spans="2:7" x14ac:dyDescent="0.25">
      <c r="B209" s="4">
        <v>205</v>
      </c>
      <c r="C209" s="4"/>
      <c r="D209" s="7" t="str">
        <f t="shared" si="3"/>
        <v/>
      </c>
      <c r="E209" s="9"/>
      <c r="F209" s="9"/>
      <c r="G209" s="9"/>
    </row>
    <row r="210" spans="2:7" x14ac:dyDescent="0.25">
      <c r="B210" s="4">
        <v>206</v>
      </c>
      <c r="C210" s="4"/>
      <c r="D210" s="7" t="str">
        <f t="shared" si="3"/>
        <v/>
      </c>
      <c r="E210" s="9"/>
      <c r="F210" s="9"/>
      <c r="G210" s="9"/>
    </row>
    <row r="211" spans="2:7" x14ac:dyDescent="0.25">
      <c r="B211" s="4">
        <v>207</v>
      </c>
      <c r="C211" s="4"/>
      <c r="D211" s="7" t="str">
        <f t="shared" si="3"/>
        <v/>
      </c>
      <c r="E211" s="9"/>
      <c r="F211" s="9"/>
      <c r="G211" s="9"/>
    </row>
    <row r="212" spans="2:7" x14ac:dyDescent="0.25">
      <c r="B212" s="4">
        <v>208</v>
      </c>
      <c r="C212" s="4"/>
      <c r="D212" s="7" t="str">
        <f t="shared" si="3"/>
        <v/>
      </c>
      <c r="E212" s="9"/>
      <c r="F212" s="9"/>
      <c r="G212" s="9"/>
    </row>
    <row r="213" spans="2:7" x14ac:dyDescent="0.25">
      <c r="B213" s="4">
        <v>209</v>
      </c>
      <c r="C213" s="4"/>
      <c r="D213" s="7" t="str">
        <f t="shared" si="3"/>
        <v/>
      </c>
      <c r="E213" s="9"/>
      <c r="F213" s="9"/>
      <c r="G213" s="9"/>
    </row>
    <row r="214" spans="2:7" x14ac:dyDescent="0.25">
      <c r="B214" s="4">
        <v>210</v>
      </c>
      <c r="C214" s="4"/>
      <c r="D214" s="7" t="str">
        <f t="shared" si="3"/>
        <v/>
      </c>
      <c r="E214" s="9"/>
      <c r="F214" s="9"/>
      <c r="G214" s="9"/>
    </row>
    <row r="215" spans="2:7" x14ac:dyDescent="0.25">
      <c r="B215" s="4">
        <v>211</v>
      </c>
      <c r="C215" s="4"/>
      <c r="D215" s="7" t="str">
        <f t="shared" si="3"/>
        <v/>
      </c>
      <c r="E215" s="9"/>
      <c r="F215" s="9"/>
      <c r="G215" s="9"/>
    </row>
    <row r="216" spans="2:7" x14ac:dyDescent="0.25">
      <c r="B216" s="4">
        <v>212</v>
      </c>
      <c r="C216" s="4"/>
      <c r="D216" s="7" t="str">
        <f t="shared" si="3"/>
        <v/>
      </c>
      <c r="E216" s="9"/>
      <c r="F216" s="9"/>
      <c r="G216" s="9"/>
    </row>
    <row r="217" spans="2:7" x14ac:dyDescent="0.25">
      <c r="B217" s="4">
        <v>213</v>
      </c>
      <c r="C217" s="4"/>
      <c r="D217" s="7" t="str">
        <f t="shared" si="3"/>
        <v/>
      </c>
      <c r="E217" s="9"/>
      <c r="F217" s="9"/>
      <c r="G217" s="9"/>
    </row>
    <row r="218" spans="2:7" x14ac:dyDescent="0.25">
      <c r="B218" s="4">
        <v>214</v>
      </c>
      <c r="C218" s="4"/>
      <c r="D218" s="7" t="str">
        <f t="shared" si="3"/>
        <v/>
      </c>
      <c r="E218" s="9"/>
      <c r="F218" s="9"/>
      <c r="G218" s="9"/>
    </row>
    <row r="219" spans="2:7" x14ac:dyDescent="0.25">
      <c r="B219" s="4">
        <v>215</v>
      </c>
      <c r="C219" s="4"/>
      <c r="D219" s="7" t="str">
        <f t="shared" si="3"/>
        <v/>
      </c>
      <c r="E219" s="9"/>
      <c r="F219" s="9"/>
      <c r="G219" s="9"/>
    </row>
    <row r="220" spans="2:7" x14ac:dyDescent="0.25">
      <c r="B220" s="4">
        <v>216</v>
      </c>
      <c r="C220" s="4"/>
      <c r="D220" s="7" t="str">
        <f t="shared" si="3"/>
        <v/>
      </c>
      <c r="E220" s="9"/>
      <c r="F220" s="9"/>
      <c r="G220" s="9"/>
    </row>
    <row r="221" spans="2:7" x14ac:dyDescent="0.25">
      <c r="B221" s="4">
        <v>217</v>
      </c>
      <c r="C221" s="4"/>
      <c r="D221" s="7" t="str">
        <f t="shared" si="3"/>
        <v/>
      </c>
      <c r="E221" s="9"/>
      <c r="F221" s="9"/>
      <c r="G221" s="9"/>
    </row>
    <row r="222" spans="2:7" x14ac:dyDescent="0.25">
      <c r="B222" s="4">
        <v>218</v>
      </c>
      <c r="C222" s="4"/>
      <c r="D222" s="7" t="str">
        <f t="shared" si="3"/>
        <v/>
      </c>
      <c r="E222" s="9"/>
      <c r="F222" s="9"/>
      <c r="G222" s="9"/>
    </row>
    <row r="223" spans="2:7" x14ac:dyDescent="0.25">
      <c r="B223" s="4">
        <v>219</v>
      </c>
      <c r="C223" s="4"/>
      <c r="D223" s="7" t="str">
        <f t="shared" si="3"/>
        <v/>
      </c>
      <c r="E223" s="9"/>
      <c r="F223" s="9"/>
      <c r="G223" s="9"/>
    </row>
    <row r="224" spans="2:7" x14ac:dyDescent="0.25">
      <c r="B224" s="4">
        <v>220</v>
      </c>
      <c r="C224" s="4"/>
      <c r="D224" s="7" t="str">
        <f t="shared" si="3"/>
        <v/>
      </c>
      <c r="E224" s="9"/>
      <c r="F224" s="9"/>
      <c r="G224" s="9"/>
    </row>
    <row r="225" spans="2:7" x14ac:dyDescent="0.25">
      <c r="B225" s="4">
        <v>221</v>
      </c>
      <c r="C225" s="4"/>
      <c r="D225" s="7" t="str">
        <f t="shared" si="3"/>
        <v/>
      </c>
      <c r="E225" s="9"/>
      <c r="F225" s="9"/>
      <c r="G225" s="9"/>
    </row>
    <row r="226" spans="2:7" x14ac:dyDescent="0.25">
      <c r="B226" s="4">
        <v>222</v>
      </c>
      <c r="C226" s="4"/>
      <c r="D226" s="7" t="str">
        <f t="shared" si="3"/>
        <v/>
      </c>
      <c r="E226" s="9"/>
      <c r="F226" s="9"/>
      <c r="G226" s="9"/>
    </row>
    <row r="227" spans="2:7" x14ac:dyDescent="0.25">
      <c r="B227" s="4">
        <v>223</v>
      </c>
      <c r="C227" s="4"/>
      <c r="D227" s="7" t="str">
        <f t="shared" si="3"/>
        <v/>
      </c>
      <c r="E227" s="9"/>
      <c r="F227" s="9"/>
      <c r="G227" s="9"/>
    </row>
    <row r="228" spans="2:7" x14ac:dyDescent="0.25">
      <c r="B228" s="4">
        <v>224</v>
      </c>
      <c r="C228" s="4"/>
      <c r="D228" s="7" t="str">
        <f t="shared" si="3"/>
        <v/>
      </c>
      <c r="E228" s="9"/>
      <c r="F228" s="9"/>
      <c r="G228" s="9"/>
    </row>
    <row r="229" spans="2:7" x14ac:dyDescent="0.25">
      <c r="B229" s="4">
        <v>225</v>
      </c>
      <c r="C229" s="4"/>
      <c r="D229" s="7" t="str">
        <f t="shared" si="3"/>
        <v/>
      </c>
      <c r="E229" s="9"/>
      <c r="F229" s="9"/>
      <c r="G229" s="9"/>
    </row>
    <row r="230" spans="2:7" x14ac:dyDescent="0.25">
      <c r="B230" s="4">
        <v>226</v>
      </c>
      <c r="C230" s="4"/>
      <c r="D230" s="7" t="str">
        <f t="shared" si="3"/>
        <v/>
      </c>
      <c r="E230" s="9"/>
      <c r="F230" s="9"/>
      <c r="G230" s="9"/>
    </row>
    <row r="231" spans="2:7" x14ac:dyDescent="0.25">
      <c r="B231" s="4">
        <v>227</v>
      </c>
      <c r="C231" s="4"/>
      <c r="D231" s="7" t="str">
        <f t="shared" si="3"/>
        <v/>
      </c>
      <c r="E231" s="9"/>
      <c r="F231" s="9"/>
      <c r="G231" s="9"/>
    </row>
    <row r="232" spans="2:7" x14ac:dyDescent="0.25">
      <c r="B232" s="4">
        <v>228</v>
      </c>
      <c r="C232" s="4"/>
      <c r="D232" s="7" t="str">
        <f t="shared" si="3"/>
        <v/>
      </c>
      <c r="E232" s="9"/>
      <c r="F232" s="9"/>
      <c r="G232" s="9"/>
    </row>
    <row r="233" spans="2:7" x14ac:dyDescent="0.25">
      <c r="B233" s="4">
        <v>229</v>
      </c>
      <c r="C233" s="4"/>
      <c r="D233" s="7" t="str">
        <f t="shared" si="3"/>
        <v/>
      </c>
      <c r="E233" s="9"/>
      <c r="F233" s="9"/>
      <c r="G233" s="9"/>
    </row>
    <row r="234" spans="2:7" x14ac:dyDescent="0.25">
      <c r="B234" s="4">
        <v>230</v>
      </c>
      <c r="C234" s="4"/>
      <c r="D234" s="7" t="str">
        <f t="shared" si="3"/>
        <v/>
      </c>
      <c r="E234" s="9"/>
      <c r="F234" s="9"/>
      <c r="G234" s="9"/>
    </row>
    <row r="235" spans="2:7" x14ac:dyDescent="0.25">
      <c r="B235" s="4">
        <v>231</v>
      </c>
      <c r="C235" s="4"/>
      <c r="D235" s="7" t="str">
        <f t="shared" si="3"/>
        <v/>
      </c>
      <c r="E235" s="9"/>
      <c r="F235" s="9"/>
      <c r="G235" s="9"/>
    </row>
    <row r="236" spans="2:7" x14ac:dyDescent="0.25">
      <c r="B236" s="4">
        <v>232</v>
      </c>
      <c r="C236" s="4"/>
      <c r="D236" s="7" t="str">
        <f t="shared" si="3"/>
        <v/>
      </c>
      <c r="E236" s="9"/>
      <c r="F236" s="9"/>
      <c r="G236" s="9"/>
    </row>
    <row r="237" spans="2:7" x14ac:dyDescent="0.25">
      <c r="B237" s="4">
        <v>233</v>
      </c>
      <c r="C237" s="4"/>
      <c r="D237" s="7" t="str">
        <f t="shared" si="3"/>
        <v/>
      </c>
      <c r="E237" s="9"/>
      <c r="F237" s="9"/>
      <c r="G237" s="9"/>
    </row>
    <row r="238" spans="2:7" x14ac:dyDescent="0.25">
      <c r="B238" s="4">
        <v>234</v>
      </c>
      <c r="C238" s="4"/>
      <c r="D238" s="7" t="str">
        <f t="shared" si="3"/>
        <v/>
      </c>
      <c r="E238" s="9"/>
      <c r="F238" s="9"/>
      <c r="G238" s="9"/>
    </row>
    <row r="239" spans="2:7" x14ac:dyDescent="0.25">
      <c r="B239" s="4">
        <v>235</v>
      </c>
      <c r="C239" s="4"/>
      <c r="D239" s="7" t="str">
        <f t="shared" si="3"/>
        <v/>
      </c>
      <c r="E239" s="9"/>
      <c r="F239" s="9"/>
      <c r="G239" s="9"/>
    </row>
    <row r="240" spans="2:7" x14ac:dyDescent="0.25">
      <c r="B240" s="4">
        <v>236</v>
      </c>
      <c r="C240" s="4"/>
      <c r="D240" s="7" t="str">
        <f t="shared" si="3"/>
        <v/>
      </c>
      <c r="E240" s="9"/>
      <c r="F240" s="9"/>
      <c r="G240" s="9"/>
    </row>
    <row r="241" spans="2:7" x14ac:dyDescent="0.25">
      <c r="B241" s="4">
        <v>237</v>
      </c>
      <c r="C241" s="4"/>
      <c r="D241" s="7" t="str">
        <f t="shared" si="3"/>
        <v/>
      </c>
      <c r="E241" s="9"/>
      <c r="F241" s="9"/>
      <c r="G241" s="9"/>
    </row>
    <row r="242" spans="2:7" x14ac:dyDescent="0.25">
      <c r="B242" s="4">
        <v>238</v>
      </c>
      <c r="C242" s="4"/>
      <c r="D242" s="7" t="str">
        <f t="shared" si="3"/>
        <v/>
      </c>
      <c r="E242" s="9"/>
      <c r="F242" s="9"/>
      <c r="G242" s="9"/>
    </row>
    <row r="243" spans="2:7" x14ac:dyDescent="0.25">
      <c r="B243" s="4">
        <v>239</v>
      </c>
      <c r="C243" s="4"/>
      <c r="D243" s="7" t="str">
        <f t="shared" si="3"/>
        <v/>
      </c>
      <c r="E243" s="9"/>
      <c r="F243" s="9"/>
      <c r="G243" s="9"/>
    </row>
    <row r="244" spans="2:7" x14ac:dyDescent="0.25">
      <c r="B244" s="4">
        <v>240</v>
      </c>
      <c r="C244" s="4"/>
      <c r="D244" s="7" t="str">
        <f t="shared" si="3"/>
        <v/>
      </c>
      <c r="E244" s="9"/>
      <c r="F244" s="9"/>
      <c r="G244" s="9"/>
    </row>
    <row r="245" spans="2:7" x14ac:dyDescent="0.25">
      <c r="B245" s="4">
        <v>241</v>
      </c>
      <c r="C245" s="4"/>
      <c r="D245" s="7" t="str">
        <f t="shared" si="3"/>
        <v/>
      </c>
      <c r="E245" s="9"/>
      <c r="F245" s="9"/>
      <c r="G245" s="9"/>
    </row>
    <row r="246" spans="2:7" x14ac:dyDescent="0.25">
      <c r="B246" s="4">
        <v>242</v>
      </c>
      <c r="C246" s="4"/>
      <c r="D246" s="7" t="str">
        <f t="shared" si="3"/>
        <v/>
      </c>
      <c r="E246" s="9"/>
      <c r="F246" s="9"/>
      <c r="G246" s="9"/>
    </row>
    <row r="247" spans="2:7" x14ac:dyDescent="0.25">
      <c r="B247" s="4">
        <v>243</v>
      </c>
      <c r="C247" s="4"/>
      <c r="D247" s="7" t="str">
        <f t="shared" si="3"/>
        <v/>
      </c>
      <c r="E247" s="9"/>
      <c r="F247" s="9"/>
      <c r="G247" s="9"/>
    </row>
    <row r="248" spans="2:7" x14ac:dyDescent="0.25">
      <c r="B248" s="4">
        <v>244</v>
      </c>
      <c r="C248" s="4"/>
      <c r="D248" s="7" t="str">
        <f t="shared" si="3"/>
        <v/>
      </c>
      <c r="E248" s="9"/>
      <c r="F248" s="9"/>
      <c r="G248" s="9"/>
    </row>
    <row r="249" spans="2:7" x14ac:dyDescent="0.25">
      <c r="B249" s="4">
        <v>245</v>
      </c>
      <c r="C249" s="4"/>
      <c r="D249" s="7" t="str">
        <f t="shared" si="3"/>
        <v/>
      </c>
      <c r="E249" s="9"/>
      <c r="F249" s="9"/>
      <c r="G249" s="9"/>
    </row>
    <row r="250" spans="2:7" x14ac:dyDescent="0.25">
      <c r="B250" s="4">
        <v>246</v>
      </c>
      <c r="C250" s="4"/>
      <c r="D250" s="7" t="str">
        <f t="shared" si="3"/>
        <v/>
      </c>
      <c r="E250" s="9"/>
      <c r="F250" s="9"/>
      <c r="G250" s="9"/>
    </row>
    <row r="251" spans="2:7" x14ac:dyDescent="0.25">
      <c r="B251" s="4">
        <v>247</v>
      </c>
      <c r="C251" s="4"/>
      <c r="D251" s="7" t="str">
        <f t="shared" si="3"/>
        <v/>
      </c>
      <c r="E251" s="9"/>
      <c r="F251" s="9"/>
      <c r="G251" s="9"/>
    </row>
    <row r="252" spans="2:7" x14ac:dyDescent="0.25">
      <c r="B252" s="4">
        <v>248</v>
      </c>
      <c r="C252" s="4"/>
      <c r="D252" s="7" t="str">
        <f t="shared" si="3"/>
        <v/>
      </c>
      <c r="E252" s="9"/>
      <c r="F252" s="9"/>
      <c r="G252" s="9"/>
    </row>
    <row r="253" spans="2:7" x14ac:dyDescent="0.25">
      <c r="B253" s="4">
        <v>249</v>
      </c>
      <c r="C253" s="4"/>
      <c r="D253" s="7" t="str">
        <f t="shared" si="3"/>
        <v/>
      </c>
      <c r="E253" s="9"/>
      <c r="F253" s="9"/>
      <c r="G253" s="9"/>
    </row>
    <row r="254" spans="2:7" x14ac:dyDescent="0.25">
      <c r="B254" s="4">
        <v>250</v>
      </c>
      <c r="C254" s="4"/>
      <c r="D254" s="7" t="str">
        <f t="shared" si="3"/>
        <v/>
      </c>
      <c r="E254" s="9"/>
      <c r="F254" s="9"/>
      <c r="G254" s="9"/>
    </row>
    <row r="255" spans="2:7" x14ac:dyDescent="0.25">
      <c r="B255" s="4">
        <v>251</v>
      </c>
      <c r="C255" s="4"/>
      <c r="D255" s="7" t="str">
        <f t="shared" si="3"/>
        <v/>
      </c>
      <c r="E255" s="9"/>
      <c r="F255" s="9"/>
      <c r="G255" s="9"/>
    </row>
    <row r="256" spans="2:7" x14ac:dyDescent="0.25">
      <c r="B256" s="4">
        <v>252</v>
      </c>
      <c r="C256" s="4"/>
      <c r="D256" s="7" t="str">
        <f t="shared" si="3"/>
        <v/>
      </c>
      <c r="E256" s="9"/>
      <c r="F256" s="9"/>
      <c r="G256" s="9"/>
    </row>
    <row r="257" spans="2:7" x14ac:dyDescent="0.25">
      <c r="B257" s="4">
        <v>253</v>
      </c>
      <c r="C257" s="4"/>
      <c r="D257" s="7" t="str">
        <f t="shared" si="3"/>
        <v/>
      </c>
      <c r="E257" s="9"/>
      <c r="F257" s="9"/>
      <c r="G257" s="9"/>
    </row>
    <row r="258" spans="2:7" x14ac:dyDescent="0.25">
      <c r="B258" s="4">
        <v>254</v>
      </c>
      <c r="C258" s="4"/>
      <c r="D258" s="7" t="str">
        <f t="shared" si="3"/>
        <v/>
      </c>
      <c r="E258" s="9"/>
      <c r="F258" s="9"/>
      <c r="G258" s="9"/>
    </row>
    <row r="259" spans="2:7" x14ac:dyDescent="0.25">
      <c r="B259" s="4">
        <v>255</v>
      </c>
      <c r="C259" s="4"/>
      <c r="D259" s="7" t="str">
        <f t="shared" si="3"/>
        <v/>
      </c>
      <c r="E259" s="9"/>
      <c r="F259" s="9"/>
      <c r="G259" s="9"/>
    </row>
    <row r="260" spans="2:7" x14ac:dyDescent="0.25">
      <c r="B260" s="4">
        <v>256</v>
      </c>
      <c r="C260" s="4"/>
      <c r="D260" s="7" t="str">
        <f t="shared" si="3"/>
        <v/>
      </c>
      <c r="E260" s="9"/>
      <c r="F260" s="9"/>
      <c r="G260" s="9"/>
    </row>
    <row r="261" spans="2:7" x14ac:dyDescent="0.25">
      <c r="B261" s="4">
        <v>257</v>
      </c>
      <c r="C261" s="4"/>
      <c r="D261" s="7" t="str">
        <f t="shared" ref="D261:D324" si="4">IFERROR(IF(Language = "English", IF(E261="", "", E261),
IF(Language = "Francais", IF(F261="", "", F261),
IF(Language = "Español", IF(G261="", "", G261), IF(E261="", "", E261)))), "")</f>
        <v/>
      </c>
      <c r="E261" s="9"/>
      <c r="F261" s="9"/>
      <c r="G261" s="9"/>
    </row>
    <row r="262" spans="2:7" x14ac:dyDescent="0.25">
      <c r="B262" s="4">
        <v>258</v>
      </c>
      <c r="C262" s="4"/>
      <c r="D262" s="7" t="str">
        <f t="shared" si="4"/>
        <v/>
      </c>
      <c r="E262" s="9"/>
      <c r="F262" s="9"/>
      <c r="G262" s="9"/>
    </row>
    <row r="263" spans="2:7" x14ac:dyDescent="0.25">
      <c r="B263" s="4">
        <v>259</v>
      </c>
      <c r="C263" s="4"/>
      <c r="D263" s="7" t="str">
        <f t="shared" si="4"/>
        <v/>
      </c>
      <c r="E263" s="9"/>
      <c r="F263" s="9"/>
      <c r="G263" s="9"/>
    </row>
    <row r="264" spans="2:7" x14ac:dyDescent="0.25">
      <c r="B264" s="4">
        <v>260</v>
      </c>
      <c r="C264" s="4"/>
      <c r="D264" s="7" t="str">
        <f t="shared" si="4"/>
        <v/>
      </c>
      <c r="E264" s="9"/>
      <c r="F264" s="9"/>
      <c r="G264" s="9"/>
    </row>
    <row r="265" spans="2:7" x14ac:dyDescent="0.25">
      <c r="B265" s="4">
        <v>261</v>
      </c>
      <c r="C265" s="4"/>
      <c r="D265" s="7" t="str">
        <f t="shared" si="4"/>
        <v/>
      </c>
      <c r="E265" s="9"/>
      <c r="F265" s="9"/>
      <c r="G265" s="9"/>
    </row>
    <row r="266" spans="2:7" x14ac:dyDescent="0.25">
      <c r="B266" s="4">
        <v>262</v>
      </c>
      <c r="C266" s="4"/>
      <c r="D266" s="7" t="str">
        <f t="shared" si="4"/>
        <v/>
      </c>
      <c r="E266" s="9"/>
      <c r="F266" s="9"/>
      <c r="G266" s="9"/>
    </row>
    <row r="267" spans="2:7" x14ac:dyDescent="0.25">
      <c r="B267" s="4">
        <v>263</v>
      </c>
      <c r="C267" s="4"/>
      <c r="D267" s="7" t="str">
        <f t="shared" si="4"/>
        <v/>
      </c>
      <c r="E267" s="9"/>
      <c r="F267" s="9"/>
      <c r="G267" s="9"/>
    </row>
    <row r="268" spans="2:7" x14ac:dyDescent="0.25">
      <c r="B268" s="4">
        <v>264</v>
      </c>
      <c r="C268" s="4"/>
      <c r="D268" s="7" t="str">
        <f t="shared" si="4"/>
        <v/>
      </c>
      <c r="E268" s="9"/>
      <c r="F268" s="9"/>
      <c r="G268" s="9"/>
    </row>
    <row r="269" spans="2:7" x14ac:dyDescent="0.25">
      <c r="B269" s="4">
        <v>265</v>
      </c>
      <c r="C269" s="4"/>
      <c r="D269" s="7" t="str">
        <f t="shared" si="4"/>
        <v/>
      </c>
      <c r="E269" s="9"/>
      <c r="F269" s="9"/>
      <c r="G269" s="9"/>
    </row>
    <row r="270" spans="2:7" x14ac:dyDescent="0.25">
      <c r="B270" s="4">
        <v>266</v>
      </c>
      <c r="C270" s="4"/>
      <c r="D270" s="7" t="str">
        <f t="shared" si="4"/>
        <v/>
      </c>
      <c r="E270" s="9"/>
      <c r="F270" s="9"/>
      <c r="G270" s="9"/>
    </row>
    <row r="271" spans="2:7" x14ac:dyDescent="0.25">
      <c r="B271" s="4">
        <v>267</v>
      </c>
      <c r="C271" s="4"/>
      <c r="D271" s="7" t="str">
        <f t="shared" si="4"/>
        <v/>
      </c>
      <c r="E271" s="9"/>
      <c r="F271" s="9"/>
      <c r="G271" s="9"/>
    </row>
    <row r="272" spans="2:7" x14ac:dyDescent="0.25">
      <c r="B272" s="4">
        <v>268</v>
      </c>
      <c r="C272" s="4"/>
      <c r="D272" s="7" t="str">
        <f t="shared" si="4"/>
        <v/>
      </c>
      <c r="E272" s="9"/>
      <c r="F272" s="9"/>
      <c r="G272" s="9"/>
    </row>
    <row r="273" spans="2:7" x14ac:dyDescent="0.25">
      <c r="B273" s="4">
        <v>269</v>
      </c>
      <c r="C273" s="4"/>
      <c r="D273" s="7" t="str">
        <f t="shared" si="4"/>
        <v/>
      </c>
      <c r="E273" s="9"/>
      <c r="F273" s="9"/>
      <c r="G273" s="9"/>
    </row>
    <row r="274" spans="2:7" x14ac:dyDescent="0.25">
      <c r="B274" s="4">
        <v>270</v>
      </c>
      <c r="C274" s="4"/>
      <c r="D274" s="7" t="str">
        <f t="shared" si="4"/>
        <v/>
      </c>
      <c r="E274" s="9"/>
      <c r="F274" s="9"/>
      <c r="G274" s="9"/>
    </row>
    <row r="275" spans="2:7" x14ac:dyDescent="0.25">
      <c r="B275" s="4">
        <v>271</v>
      </c>
      <c r="C275" s="4"/>
      <c r="D275" s="7" t="str">
        <f t="shared" si="4"/>
        <v/>
      </c>
      <c r="E275" s="9"/>
      <c r="F275" s="9"/>
      <c r="G275" s="9"/>
    </row>
    <row r="276" spans="2:7" x14ac:dyDescent="0.25">
      <c r="B276" s="4">
        <v>272</v>
      </c>
      <c r="C276" s="4"/>
      <c r="D276" s="7" t="str">
        <f t="shared" si="4"/>
        <v/>
      </c>
      <c r="E276" s="9"/>
      <c r="F276" s="9"/>
      <c r="G276" s="9"/>
    </row>
    <row r="277" spans="2:7" x14ac:dyDescent="0.25">
      <c r="B277" s="4">
        <v>273</v>
      </c>
      <c r="C277" s="4"/>
      <c r="D277" s="7" t="str">
        <f t="shared" si="4"/>
        <v/>
      </c>
      <c r="E277" s="9"/>
      <c r="F277" s="9"/>
      <c r="G277" s="9"/>
    </row>
    <row r="278" spans="2:7" x14ac:dyDescent="0.25">
      <c r="B278" s="4">
        <v>274</v>
      </c>
      <c r="C278" s="4"/>
      <c r="D278" s="7" t="str">
        <f t="shared" si="4"/>
        <v/>
      </c>
      <c r="E278" s="9"/>
      <c r="F278" s="9"/>
      <c r="G278" s="9"/>
    </row>
    <row r="279" spans="2:7" x14ac:dyDescent="0.25">
      <c r="B279" s="4">
        <v>275</v>
      </c>
      <c r="C279" s="4"/>
      <c r="D279" s="7" t="str">
        <f t="shared" si="4"/>
        <v/>
      </c>
      <c r="E279" s="9"/>
      <c r="F279" s="9"/>
      <c r="G279" s="9"/>
    </row>
    <row r="280" spans="2:7" x14ac:dyDescent="0.25">
      <c r="B280" s="4">
        <v>276</v>
      </c>
      <c r="C280" s="4"/>
      <c r="D280" s="7" t="str">
        <f t="shared" si="4"/>
        <v/>
      </c>
      <c r="E280" s="9"/>
      <c r="F280" s="9"/>
      <c r="G280" s="9"/>
    </row>
    <row r="281" spans="2:7" x14ac:dyDescent="0.25">
      <c r="B281" s="4">
        <v>277</v>
      </c>
      <c r="C281" s="4"/>
      <c r="D281" s="7" t="str">
        <f t="shared" si="4"/>
        <v/>
      </c>
      <c r="E281" s="9"/>
      <c r="F281" s="9"/>
      <c r="G281" s="9"/>
    </row>
    <row r="282" spans="2:7" x14ac:dyDescent="0.25">
      <c r="B282" s="4">
        <v>278</v>
      </c>
      <c r="C282" s="4"/>
      <c r="D282" s="7" t="str">
        <f t="shared" si="4"/>
        <v/>
      </c>
      <c r="E282" s="9"/>
      <c r="F282" s="9"/>
      <c r="G282" s="9"/>
    </row>
    <row r="283" spans="2:7" x14ac:dyDescent="0.25">
      <c r="B283" s="4">
        <v>279</v>
      </c>
      <c r="C283" s="4"/>
      <c r="D283" s="7" t="str">
        <f t="shared" si="4"/>
        <v/>
      </c>
      <c r="E283" s="9"/>
      <c r="F283" s="9"/>
      <c r="G283" s="9"/>
    </row>
    <row r="284" spans="2:7" x14ac:dyDescent="0.25">
      <c r="B284" s="4">
        <v>280</v>
      </c>
      <c r="C284" s="4"/>
      <c r="D284" s="7" t="str">
        <f t="shared" si="4"/>
        <v/>
      </c>
      <c r="E284" s="9"/>
      <c r="F284" s="9"/>
      <c r="G284" s="9"/>
    </row>
    <row r="285" spans="2:7" x14ac:dyDescent="0.25">
      <c r="B285" s="4">
        <v>281</v>
      </c>
      <c r="C285" s="4"/>
      <c r="D285" s="7" t="str">
        <f t="shared" si="4"/>
        <v/>
      </c>
      <c r="E285" s="9"/>
      <c r="F285" s="9"/>
      <c r="G285" s="9"/>
    </row>
    <row r="286" spans="2:7" x14ac:dyDescent="0.25">
      <c r="B286" s="4">
        <v>282</v>
      </c>
      <c r="C286" s="4"/>
      <c r="D286" s="7" t="str">
        <f t="shared" si="4"/>
        <v/>
      </c>
      <c r="E286" s="9"/>
      <c r="F286" s="9"/>
      <c r="G286" s="9"/>
    </row>
    <row r="287" spans="2:7" x14ac:dyDescent="0.25">
      <c r="B287" s="4">
        <v>283</v>
      </c>
      <c r="C287" s="4"/>
      <c r="D287" s="7" t="str">
        <f t="shared" si="4"/>
        <v/>
      </c>
      <c r="E287" s="9"/>
      <c r="F287" s="9"/>
      <c r="G287" s="9"/>
    </row>
    <row r="288" spans="2:7" x14ac:dyDescent="0.25">
      <c r="B288" s="4">
        <v>284</v>
      </c>
      <c r="C288" s="4"/>
      <c r="D288" s="7" t="str">
        <f t="shared" si="4"/>
        <v/>
      </c>
      <c r="E288" s="9"/>
      <c r="F288" s="9"/>
      <c r="G288" s="9"/>
    </row>
    <row r="289" spans="2:7" x14ac:dyDescent="0.25">
      <c r="B289" s="4">
        <v>285</v>
      </c>
      <c r="C289" s="4"/>
      <c r="D289" s="7" t="str">
        <f t="shared" si="4"/>
        <v/>
      </c>
      <c r="E289" s="9"/>
      <c r="F289" s="9"/>
      <c r="G289" s="9"/>
    </row>
    <row r="290" spans="2:7" x14ac:dyDescent="0.25">
      <c r="B290" s="4">
        <v>286</v>
      </c>
      <c r="C290" s="4"/>
      <c r="D290" s="7" t="str">
        <f t="shared" si="4"/>
        <v/>
      </c>
      <c r="E290" s="9"/>
      <c r="F290" s="9"/>
      <c r="G290" s="9"/>
    </row>
    <row r="291" spans="2:7" x14ac:dyDescent="0.25">
      <c r="B291" s="4">
        <v>287</v>
      </c>
      <c r="C291" s="4"/>
      <c r="D291" s="7" t="str">
        <f t="shared" si="4"/>
        <v/>
      </c>
      <c r="E291" s="9"/>
      <c r="F291" s="9"/>
      <c r="G291" s="9"/>
    </row>
    <row r="292" spans="2:7" x14ac:dyDescent="0.25">
      <c r="B292" s="4">
        <v>288</v>
      </c>
      <c r="C292" s="4"/>
      <c r="D292" s="7" t="str">
        <f t="shared" si="4"/>
        <v/>
      </c>
      <c r="E292" s="9"/>
      <c r="F292" s="9"/>
      <c r="G292" s="9"/>
    </row>
    <row r="293" spans="2:7" x14ac:dyDescent="0.25">
      <c r="B293" s="4">
        <v>289</v>
      </c>
      <c r="C293" s="4"/>
      <c r="D293" s="7" t="str">
        <f t="shared" si="4"/>
        <v/>
      </c>
      <c r="E293" s="9"/>
      <c r="F293" s="9"/>
      <c r="G293" s="9"/>
    </row>
    <row r="294" spans="2:7" x14ac:dyDescent="0.25">
      <c r="B294" s="4">
        <v>290</v>
      </c>
      <c r="C294" s="4"/>
      <c r="D294" s="7" t="str">
        <f t="shared" si="4"/>
        <v/>
      </c>
      <c r="E294" s="9"/>
      <c r="F294" s="9"/>
      <c r="G294" s="9"/>
    </row>
    <row r="295" spans="2:7" x14ac:dyDescent="0.25">
      <c r="B295" s="4">
        <v>291</v>
      </c>
      <c r="C295" s="4"/>
      <c r="D295" s="7" t="str">
        <f t="shared" si="4"/>
        <v/>
      </c>
      <c r="E295" s="9"/>
      <c r="F295" s="9"/>
      <c r="G295" s="9"/>
    </row>
    <row r="296" spans="2:7" x14ac:dyDescent="0.25">
      <c r="B296" s="4">
        <v>292</v>
      </c>
      <c r="C296" s="4"/>
      <c r="D296" s="7" t="str">
        <f t="shared" si="4"/>
        <v/>
      </c>
      <c r="E296" s="9"/>
      <c r="F296" s="9"/>
      <c r="G296" s="9"/>
    </row>
    <row r="297" spans="2:7" x14ac:dyDescent="0.25">
      <c r="B297" s="4">
        <v>293</v>
      </c>
      <c r="C297" s="4"/>
      <c r="D297" s="7" t="str">
        <f t="shared" si="4"/>
        <v/>
      </c>
      <c r="E297" s="9"/>
      <c r="F297" s="9"/>
      <c r="G297" s="9"/>
    </row>
    <row r="298" spans="2:7" x14ac:dyDescent="0.25">
      <c r="B298" s="4">
        <v>294</v>
      </c>
      <c r="C298" s="4"/>
      <c r="D298" s="7" t="str">
        <f t="shared" si="4"/>
        <v/>
      </c>
      <c r="E298" s="9"/>
      <c r="F298" s="9"/>
      <c r="G298" s="9"/>
    </row>
    <row r="299" spans="2:7" x14ac:dyDescent="0.25">
      <c r="B299" s="4">
        <v>295</v>
      </c>
      <c r="C299" s="4"/>
      <c r="D299" s="7" t="str">
        <f t="shared" si="4"/>
        <v/>
      </c>
      <c r="E299" s="9"/>
      <c r="F299" s="9"/>
      <c r="G299" s="9"/>
    </row>
    <row r="300" spans="2:7" x14ac:dyDescent="0.25">
      <c r="B300" s="4">
        <v>296</v>
      </c>
      <c r="C300" s="4"/>
      <c r="D300" s="7" t="str">
        <f t="shared" si="4"/>
        <v/>
      </c>
      <c r="E300" s="9"/>
      <c r="F300" s="9"/>
      <c r="G300" s="9"/>
    </row>
    <row r="301" spans="2:7" x14ac:dyDescent="0.25">
      <c r="B301" s="4">
        <v>297</v>
      </c>
      <c r="C301" s="4"/>
      <c r="D301" s="7" t="str">
        <f t="shared" si="4"/>
        <v/>
      </c>
      <c r="E301" s="9"/>
      <c r="F301" s="9"/>
      <c r="G301" s="9"/>
    </row>
    <row r="302" spans="2:7" x14ac:dyDescent="0.25">
      <c r="B302" s="4">
        <v>298</v>
      </c>
      <c r="C302" s="4"/>
      <c r="D302" s="7" t="str">
        <f t="shared" si="4"/>
        <v/>
      </c>
      <c r="E302" s="9"/>
      <c r="F302" s="9"/>
      <c r="G302" s="9"/>
    </row>
    <row r="303" spans="2:7" x14ac:dyDescent="0.25">
      <c r="B303" s="4">
        <v>299</v>
      </c>
      <c r="C303" s="4"/>
      <c r="D303" s="7" t="str">
        <f t="shared" si="4"/>
        <v/>
      </c>
      <c r="E303" s="9"/>
      <c r="F303" s="9"/>
      <c r="G303" s="9"/>
    </row>
    <row r="304" spans="2:7" x14ac:dyDescent="0.25">
      <c r="B304" s="4">
        <v>300</v>
      </c>
      <c r="C304" s="4"/>
      <c r="D304" s="7" t="str">
        <f t="shared" si="4"/>
        <v/>
      </c>
      <c r="E304" s="9"/>
      <c r="F304" s="9"/>
      <c r="G304" s="9"/>
    </row>
    <row r="305" spans="2:7" x14ac:dyDescent="0.25">
      <c r="B305" s="4">
        <v>301</v>
      </c>
      <c r="C305" s="4"/>
      <c r="D305" s="7" t="str">
        <f t="shared" si="4"/>
        <v/>
      </c>
      <c r="E305" s="9"/>
      <c r="F305" s="9"/>
      <c r="G305" s="9"/>
    </row>
    <row r="306" spans="2:7" x14ac:dyDescent="0.25">
      <c r="B306" s="4">
        <v>302</v>
      </c>
      <c r="C306" s="4"/>
      <c r="D306" s="7" t="str">
        <f t="shared" si="4"/>
        <v/>
      </c>
      <c r="E306" s="9"/>
      <c r="F306" s="9"/>
      <c r="G306" s="9"/>
    </row>
    <row r="307" spans="2:7" x14ac:dyDescent="0.25">
      <c r="B307" s="4">
        <v>303</v>
      </c>
      <c r="C307" s="4"/>
      <c r="D307" s="7" t="str">
        <f t="shared" si="4"/>
        <v/>
      </c>
      <c r="E307" s="9"/>
      <c r="F307" s="9"/>
      <c r="G307" s="9"/>
    </row>
    <row r="308" spans="2:7" x14ac:dyDescent="0.25">
      <c r="B308" s="4">
        <v>304</v>
      </c>
      <c r="C308" s="4"/>
      <c r="D308" s="7" t="str">
        <f t="shared" si="4"/>
        <v/>
      </c>
      <c r="E308" s="9"/>
      <c r="F308" s="9"/>
      <c r="G308" s="9"/>
    </row>
    <row r="309" spans="2:7" x14ac:dyDescent="0.25">
      <c r="B309" s="4">
        <v>305</v>
      </c>
      <c r="C309" s="4"/>
      <c r="D309" s="7" t="str">
        <f t="shared" si="4"/>
        <v/>
      </c>
      <c r="E309" s="9"/>
      <c r="F309" s="9"/>
      <c r="G309" s="9"/>
    </row>
    <row r="310" spans="2:7" x14ac:dyDescent="0.25">
      <c r="B310" s="4">
        <v>306</v>
      </c>
      <c r="C310" s="4"/>
      <c r="D310" s="7" t="str">
        <f t="shared" si="4"/>
        <v/>
      </c>
      <c r="E310" s="9"/>
      <c r="F310" s="9"/>
      <c r="G310" s="9"/>
    </row>
    <row r="311" spans="2:7" x14ac:dyDescent="0.25">
      <c r="B311" s="4">
        <v>307</v>
      </c>
      <c r="C311" s="4"/>
      <c r="D311" s="7" t="str">
        <f t="shared" si="4"/>
        <v/>
      </c>
      <c r="E311" s="9"/>
      <c r="F311" s="9"/>
      <c r="G311" s="9"/>
    </row>
    <row r="312" spans="2:7" x14ac:dyDescent="0.25">
      <c r="B312" s="4">
        <v>308</v>
      </c>
      <c r="C312" s="4"/>
      <c r="D312" s="7" t="str">
        <f t="shared" si="4"/>
        <v/>
      </c>
      <c r="E312" s="9"/>
      <c r="F312" s="9"/>
      <c r="G312" s="9"/>
    </row>
    <row r="313" spans="2:7" x14ac:dyDescent="0.25">
      <c r="B313" s="4">
        <v>309</v>
      </c>
      <c r="C313" s="4"/>
      <c r="D313" s="7" t="str">
        <f t="shared" si="4"/>
        <v/>
      </c>
      <c r="E313" s="9"/>
      <c r="F313" s="9"/>
      <c r="G313" s="9"/>
    </row>
    <row r="314" spans="2:7" x14ac:dyDescent="0.25">
      <c r="B314" s="4">
        <v>310</v>
      </c>
      <c r="C314" s="4"/>
      <c r="D314" s="7" t="str">
        <f t="shared" si="4"/>
        <v/>
      </c>
      <c r="E314" s="9"/>
      <c r="F314" s="9"/>
      <c r="G314" s="9"/>
    </row>
    <row r="315" spans="2:7" x14ac:dyDescent="0.25">
      <c r="B315" s="4">
        <v>311</v>
      </c>
      <c r="C315" s="4"/>
      <c r="D315" s="7" t="str">
        <f t="shared" si="4"/>
        <v/>
      </c>
      <c r="E315" s="9"/>
      <c r="F315" s="9"/>
      <c r="G315" s="9"/>
    </row>
    <row r="316" spans="2:7" x14ac:dyDescent="0.25">
      <c r="B316" s="4">
        <v>312</v>
      </c>
      <c r="C316" s="4"/>
      <c r="D316" s="7" t="str">
        <f t="shared" si="4"/>
        <v/>
      </c>
      <c r="E316" s="9"/>
      <c r="F316" s="9"/>
      <c r="G316" s="9"/>
    </row>
    <row r="317" spans="2:7" x14ac:dyDescent="0.25">
      <c r="B317" s="4">
        <v>313</v>
      </c>
      <c r="C317" s="4"/>
      <c r="D317" s="7" t="str">
        <f t="shared" si="4"/>
        <v/>
      </c>
      <c r="E317" s="9"/>
      <c r="F317" s="9"/>
      <c r="G317" s="9"/>
    </row>
    <row r="318" spans="2:7" x14ac:dyDescent="0.25">
      <c r="B318" s="4">
        <v>314</v>
      </c>
      <c r="C318" s="4"/>
      <c r="D318" s="7" t="str">
        <f t="shared" si="4"/>
        <v/>
      </c>
      <c r="E318" s="9"/>
      <c r="F318" s="9"/>
      <c r="G318" s="9"/>
    </row>
    <row r="319" spans="2:7" x14ac:dyDescent="0.25">
      <c r="B319" s="4">
        <v>315</v>
      </c>
      <c r="C319" s="4"/>
      <c r="D319" s="7" t="str">
        <f t="shared" si="4"/>
        <v/>
      </c>
      <c r="E319" s="9"/>
      <c r="F319" s="9"/>
      <c r="G319" s="9"/>
    </row>
    <row r="320" spans="2:7" x14ac:dyDescent="0.25">
      <c r="B320" s="4">
        <v>316</v>
      </c>
      <c r="C320" s="4"/>
      <c r="D320" s="7" t="str">
        <f t="shared" si="4"/>
        <v/>
      </c>
      <c r="E320" s="9"/>
      <c r="F320" s="9"/>
      <c r="G320" s="9"/>
    </row>
    <row r="321" spans="2:7" x14ac:dyDescent="0.25">
      <c r="B321" s="4">
        <v>317</v>
      </c>
      <c r="C321" s="4"/>
      <c r="D321" s="7" t="str">
        <f t="shared" si="4"/>
        <v/>
      </c>
      <c r="E321" s="9"/>
      <c r="F321" s="9"/>
      <c r="G321" s="9"/>
    </row>
    <row r="322" spans="2:7" x14ac:dyDescent="0.25">
      <c r="B322" s="4">
        <v>318</v>
      </c>
      <c r="C322" s="4"/>
      <c r="D322" s="7" t="str">
        <f t="shared" si="4"/>
        <v/>
      </c>
      <c r="E322" s="9"/>
      <c r="F322" s="9"/>
      <c r="G322" s="9"/>
    </row>
    <row r="323" spans="2:7" x14ac:dyDescent="0.25">
      <c r="B323" s="4">
        <v>319</v>
      </c>
      <c r="C323" s="4"/>
      <c r="D323" s="7" t="str">
        <f t="shared" si="4"/>
        <v/>
      </c>
      <c r="E323" s="9"/>
      <c r="F323" s="9"/>
      <c r="G323" s="9"/>
    </row>
    <row r="324" spans="2:7" x14ac:dyDescent="0.25">
      <c r="B324" s="4">
        <v>320</v>
      </c>
      <c r="C324" s="4"/>
      <c r="D324" s="7" t="str">
        <f t="shared" si="4"/>
        <v/>
      </c>
      <c r="E324" s="9"/>
      <c r="F324" s="9"/>
      <c r="G324" s="9"/>
    </row>
    <row r="325" spans="2:7" x14ac:dyDescent="0.25">
      <c r="B325" s="4">
        <v>321</v>
      </c>
      <c r="C325" s="4"/>
      <c r="D325" s="7" t="str">
        <f t="shared" ref="D325:D388" si="5">IFERROR(IF(Language = "English", IF(E325="", "", E325),
IF(Language = "Francais", IF(F325="", "", F325),
IF(Language = "Español", IF(G325="", "", G325), IF(E325="", "", E325)))), "")</f>
        <v/>
      </c>
      <c r="E325" s="9"/>
      <c r="F325" s="9"/>
      <c r="G325" s="9"/>
    </row>
    <row r="326" spans="2:7" x14ac:dyDescent="0.25">
      <c r="B326" s="4">
        <v>322</v>
      </c>
      <c r="C326" s="4"/>
      <c r="D326" s="7" t="str">
        <f t="shared" si="5"/>
        <v/>
      </c>
      <c r="E326" s="9"/>
      <c r="F326" s="9"/>
      <c r="G326" s="9"/>
    </row>
    <row r="327" spans="2:7" x14ac:dyDescent="0.25">
      <c r="B327" s="4">
        <v>323</v>
      </c>
      <c r="C327" s="4"/>
      <c r="D327" s="7" t="str">
        <f t="shared" si="5"/>
        <v/>
      </c>
      <c r="E327" s="9"/>
      <c r="F327" s="9"/>
      <c r="G327" s="9"/>
    </row>
    <row r="328" spans="2:7" x14ac:dyDescent="0.25">
      <c r="B328" s="4">
        <v>324</v>
      </c>
      <c r="C328" s="4"/>
      <c r="D328" s="7" t="str">
        <f t="shared" si="5"/>
        <v/>
      </c>
      <c r="E328" s="9"/>
      <c r="F328" s="9"/>
      <c r="G328" s="9"/>
    </row>
    <row r="329" spans="2:7" x14ac:dyDescent="0.25">
      <c r="B329" s="4">
        <v>325</v>
      </c>
      <c r="C329" s="4"/>
      <c r="D329" s="7" t="str">
        <f t="shared" si="5"/>
        <v/>
      </c>
      <c r="E329" s="9"/>
      <c r="F329" s="9"/>
      <c r="G329" s="9"/>
    </row>
    <row r="330" spans="2:7" x14ac:dyDescent="0.25">
      <c r="B330" s="4">
        <v>326</v>
      </c>
      <c r="C330" s="4"/>
      <c r="D330" s="7" t="str">
        <f t="shared" si="5"/>
        <v/>
      </c>
      <c r="E330" s="9"/>
      <c r="F330" s="9"/>
      <c r="G330" s="9"/>
    </row>
    <row r="331" spans="2:7" x14ac:dyDescent="0.25">
      <c r="B331" s="4">
        <v>327</v>
      </c>
      <c r="C331" s="4"/>
      <c r="D331" s="7" t="str">
        <f t="shared" si="5"/>
        <v/>
      </c>
      <c r="E331" s="9"/>
      <c r="F331" s="9"/>
      <c r="G331" s="9"/>
    </row>
    <row r="332" spans="2:7" x14ac:dyDescent="0.25">
      <c r="B332" s="4">
        <v>328</v>
      </c>
      <c r="C332" s="4"/>
      <c r="D332" s="7" t="str">
        <f t="shared" si="5"/>
        <v/>
      </c>
      <c r="E332" s="9"/>
      <c r="F332" s="9"/>
      <c r="G332" s="9"/>
    </row>
    <row r="333" spans="2:7" x14ac:dyDescent="0.25">
      <c r="B333" s="4">
        <v>329</v>
      </c>
      <c r="C333" s="4"/>
      <c r="D333" s="7" t="str">
        <f t="shared" si="5"/>
        <v/>
      </c>
      <c r="E333" s="9"/>
      <c r="F333" s="9"/>
      <c r="G333" s="9"/>
    </row>
    <row r="334" spans="2:7" x14ac:dyDescent="0.25">
      <c r="B334" s="4">
        <v>330</v>
      </c>
      <c r="C334" s="4"/>
      <c r="D334" s="7" t="str">
        <f t="shared" si="5"/>
        <v/>
      </c>
      <c r="E334" s="9"/>
      <c r="F334" s="9"/>
      <c r="G334" s="9"/>
    </row>
    <row r="335" spans="2:7" x14ac:dyDescent="0.25">
      <c r="B335" s="4">
        <v>331</v>
      </c>
      <c r="C335" s="4"/>
      <c r="D335" s="7" t="str">
        <f t="shared" si="5"/>
        <v/>
      </c>
      <c r="E335" s="9"/>
      <c r="F335" s="9"/>
      <c r="G335" s="9"/>
    </row>
    <row r="336" spans="2:7" x14ac:dyDescent="0.25">
      <c r="B336" s="4">
        <v>332</v>
      </c>
      <c r="C336" s="4"/>
      <c r="D336" s="7" t="str">
        <f t="shared" si="5"/>
        <v/>
      </c>
      <c r="E336" s="9"/>
      <c r="F336" s="9"/>
      <c r="G336" s="9"/>
    </row>
    <row r="337" spans="2:7" x14ac:dyDescent="0.25">
      <c r="B337" s="4">
        <v>333</v>
      </c>
      <c r="C337" s="4"/>
      <c r="D337" s="7" t="str">
        <f t="shared" si="5"/>
        <v/>
      </c>
      <c r="E337" s="9"/>
      <c r="F337" s="9"/>
      <c r="G337" s="9"/>
    </row>
    <row r="338" spans="2:7" x14ac:dyDescent="0.25">
      <c r="B338" s="4">
        <v>334</v>
      </c>
      <c r="C338" s="4"/>
      <c r="D338" s="7" t="str">
        <f t="shared" si="5"/>
        <v/>
      </c>
      <c r="E338" s="9"/>
      <c r="F338" s="9"/>
      <c r="G338" s="9"/>
    </row>
    <row r="339" spans="2:7" x14ac:dyDescent="0.25">
      <c r="B339" s="4">
        <v>335</v>
      </c>
      <c r="C339" s="4"/>
      <c r="D339" s="7" t="str">
        <f t="shared" si="5"/>
        <v/>
      </c>
      <c r="E339" s="9"/>
      <c r="F339" s="9"/>
      <c r="G339" s="9"/>
    </row>
    <row r="340" spans="2:7" x14ac:dyDescent="0.25">
      <c r="B340" s="4">
        <v>336</v>
      </c>
      <c r="C340" s="4"/>
      <c r="D340" s="7" t="str">
        <f t="shared" si="5"/>
        <v/>
      </c>
      <c r="E340" s="9"/>
      <c r="F340" s="9"/>
      <c r="G340" s="9"/>
    </row>
    <row r="341" spans="2:7" x14ac:dyDescent="0.25">
      <c r="B341" s="4">
        <v>337</v>
      </c>
      <c r="C341" s="4"/>
      <c r="D341" s="7" t="str">
        <f t="shared" si="5"/>
        <v/>
      </c>
      <c r="E341" s="9"/>
      <c r="F341" s="9"/>
      <c r="G341" s="9"/>
    </row>
    <row r="342" spans="2:7" x14ac:dyDescent="0.25">
      <c r="B342" s="4">
        <v>338</v>
      </c>
      <c r="C342" s="4"/>
      <c r="D342" s="7" t="str">
        <f t="shared" si="5"/>
        <v/>
      </c>
      <c r="E342" s="9"/>
      <c r="F342" s="9"/>
      <c r="G342" s="9"/>
    </row>
    <row r="343" spans="2:7" x14ac:dyDescent="0.25">
      <c r="B343" s="4">
        <v>339</v>
      </c>
      <c r="C343" s="4"/>
      <c r="D343" s="7" t="str">
        <f t="shared" si="5"/>
        <v/>
      </c>
      <c r="E343" s="9"/>
      <c r="F343" s="9"/>
      <c r="G343" s="9"/>
    </row>
    <row r="344" spans="2:7" x14ac:dyDescent="0.25">
      <c r="B344" s="4">
        <v>340</v>
      </c>
      <c r="C344" s="4"/>
      <c r="D344" s="7" t="str">
        <f t="shared" si="5"/>
        <v/>
      </c>
      <c r="E344" s="9"/>
      <c r="F344" s="9"/>
      <c r="G344" s="9"/>
    </row>
    <row r="345" spans="2:7" x14ac:dyDescent="0.25">
      <c r="B345" s="4">
        <v>341</v>
      </c>
      <c r="C345" s="4"/>
      <c r="D345" s="7" t="str">
        <f t="shared" si="5"/>
        <v/>
      </c>
      <c r="E345" s="9"/>
      <c r="F345" s="9"/>
      <c r="G345" s="9"/>
    </row>
    <row r="346" spans="2:7" x14ac:dyDescent="0.25">
      <c r="B346" s="4">
        <v>342</v>
      </c>
      <c r="C346" s="4"/>
      <c r="D346" s="7" t="str">
        <f t="shared" si="5"/>
        <v/>
      </c>
      <c r="E346" s="9"/>
      <c r="F346" s="9"/>
      <c r="G346" s="9"/>
    </row>
    <row r="347" spans="2:7" x14ac:dyDescent="0.25">
      <c r="B347" s="4">
        <v>343</v>
      </c>
      <c r="C347" s="4"/>
      <c r="D347" s="7" t="str">
        <f t="shared" si="5"/>
        <v/>
      </c>
      <c r="E347" s="9"/>
      <c r="F347" s="9"/>
      <c r="G347" s="9"/>
    </row>
    <row r="348" spans="2:7" x14ac:dyDescent="0.25">
      <c r="B348" s="4">
        <v>344</v>
      </c>
      <c r="C348" s="4"/>
      <c r="D348" s="7" t="str">
        <f t="shared" si="5"/>
        <v/>
      </c>
      <c r="E348" s="9"/>
      <c r="F348" s="9"/>
      <c r="G348" s="9"/>
    </row>
    <row r="349" spans="2:7" x14ac:dyDescent="0.25">
      <c r="B349" s="4">
        <v>345</v>
      </c>
      <c r="C349" s="4"/>
      <c r="D349" s="7" t="str">
        <f t="shared" si="5"/>
        <v/>
      </c>
      <c r="E349" s="9"/>
      <c r="F349" s="9"/>
      <c r="G349" s="9"/>
    </row>
    <row r="350" spans="2:7" x14ac:dyDescent="0.25">
      <c r="B350" s="4">
        <v>346</v>
      </c>
      <c r="C350" s="4"/>
      <c r="D350" s="7" t="str">
        <f t="shared" si="5"/>
        <v/>
      </c>
      <c r="E350" s="9"/>
      <c r="F350" s="9"/>
      <c r="G350" s="9"/>
    </row>
    <row r="351" spans="2:7" x14ac:dyDescent="0.25">
      <c r="B351" s="4">
        <v>347</v>
      </c>
      <c r="C351" s="4"/>
      <c r="D351" s="7" t="str">
        <f t="shared" si="5"/>
        <v/>
      </c>
      <c r="E351" s="9"/>
      <c r="F351" s="9"/>
      <c r="G351" s="9"/>
    </row>
    <row r="352" spans="2:7" x14ac:dyDescent="0.25">
      <c r="B352" s="4">
        <v>348</v>
      </c>
      <c r="C352" s="4"/>
      <c r="D352" s="7" t="str">
        <f t="shared" si="5"/>
        <v/>
      </c>
      <c r="E352" s="9"/>
      <c r="F352" s="9"/>
      <c r="G352" s="9"/>
    </row>
    <row r="353" spans="2:7" x14ac:dyDescent="0.25">
      <c r="B353" s="4">
        <v>349</v>
      </c>
      <c r="C353" s="4"/>
      <c r="D353" s="7" t="str">
        <f t="shared" si="5"/>
        <v/>
      </c>
      <c r="E353" s="9"/>
      <c r="F353" s="9"/>
      <c r="G353" s="9"/>
    </row>
    <row r="354" spans="2:7" x14ac:dyDescent="0.25">
      <c r="B354" s="4">
        <v>350</v>
      </c>
      <c r="C354" s="4"/>
      <c r="D354" s="7" t="str">
        <f t="shared" si="5"/>
        <v/>
      </c>
      <c r="E354" s="9"/>
      <c r="F354" s="9"/>
      <c r="G354" s="9"/>
    </row>
    <row r="355" spans="2:7" x14ac:dyDescent="0.25">
      <c r="B355" s="4">
        <v>351</v>
      </c>
      <c r="C355" s="4"/>
      <c r="D355" s="7" t="str">
        <f t="shared" si="5"/>
        <v/>
      </c>
      <c r="E355" s="9"/>
      <c r="F355" s="9"/>
      <c r="G355" s="9"/>
    </row>
    <row r="356" spans="2:7" x14ac:dyDescent="0.25">
      <c r="B356" s="4">
        <v>352</v>
      </c>
      <c r="C356" s="4"/>
      <c r="D356" s="7" t="str">
        <f t="shared" si="5"/>
        <v/>
      </c>
      <c r="E356" s="9"/>
      <c r="F356" s="9"/>
      <c r="G356" s="9"/>
    </row>
    <row r="357" spans="2:7" x14ac:dyDescent="0.25">
      <c r="B357" s="4">
        <v>353</v>
      </c>
      <c r="C357" s="4"/>
      <c r="D357" s="7" t="str">
        <f t="shared" si="5"/>
        <v/>
      </c>
      <c r="E357" s="9"/>
      <c r="F357" s="9"/>
      <c r="G357" s="9"/>
    </row>
    <row r="358" spans="2:7" x14ac:dyDescent="0.25">
      <c r="B358" s="4">
        <v>354</v>
      </c>
      <c r="C358" s="4"/>
      <c r="D358" s="7" t="str">
        <f t="shared" si="5"/>
        <v/>
      </c>
      <c r="E358" s="9"/>
      <c r="F358" s="9"/>
      <c r="G358" s="9"/>
    </row>
    <row r="359" spans="2:7" x14ac:dyDescent="0.25">
      <c r="B359" s="4">
        <v>355</v>
      </c>
      <c r="C359" s="4"/>
      <c r="D359" s="7" t="str">
        <f t="shared" si="5"/>
        <v/>
      </c>
      <c r="E359" s="9"/>
      <c r="F359" s="9"/>
      <c r="G359" s="9"/>
    </row>
    <row r="360" spans="2:7" x14ac:dyDescent="0.25">
      <c r="B360" s="4">
        <v>356</v>
      </c>
      <c r="C360" s="4"/>
      <c r="D360" s="7" t="str">
        <f t="shared" si="5"/>
        <v/>
      </c>
      <c r="E360" s="9"/>
      <c r="F360" s="9"/>
      <c r="G360" s="9"/>
    </row>
    <row r="361" spans="2:7" x14ac:dyDescent="0.25">
      <c r="B361" s="4">
        <v>357</v>
      </c>
      <c r="C361" s="4"/>
      <c r="D361" s="7" t="str">
        <f t="shared" si="5"/>
        <v/>
      </c>
      <c r="E361" s="9"/>
      <c r="F361" s="9"/>
      <c r="G361" s="9"/>
    </row>
    <row r="362" spans="2:7" x14ac:dyDescent="0.25">
      <c r="B362" s="4">
        <v>358</v>
      </c>
      <c r="C362" s="4"/>
      <c r="D362" s="7" t="str">
        <f t="shared" si="5"/>
        <v/>
      </c>
      <c r="E362" s="9"/>
      <c r="F362" s="9"/>
      <c r="G362" s="9"/>
    </row>
    <row r="363" spans="2:7" x14ac:dyDescent="0.25">
      <c r="B363" s="4">
        <v>359</v>
      </c>
      <c r="C363" s="4"/>
      <c r="D363" s="7" t="str">
        <f t="shared" si="5"/>
        <v/>
      </c>
      <c r="E363" s="9"/>
      <c r="F363" s="9"/>
      <c r="G363" s="9"/>
    </row>
    <row r="364" spans="2:7" x14ac:dyDescent="0.25">
      <c r="B364" s="4">
        <v>360</v>
      </c>
      <c r="C364" s="4"/>
      <c r="D364" s="7" t="str">
        <f t="shared" si="5"/>
        <v/>
      </c>
      <c r="E364" s="9"/>
      <c r="F364" s="9"/>
      <c r="G364" s="9"/>
    </row>
    <row r="365" spans="2:7" x14ac:dyDescent="0.25">
      <c r="B365" s="4">
        <v>361</v>
      </c>
      <c r="C365" s="4"/>
      <c r="D365" s="7" t="str">
        <f t="shared" si="5"/>
        <v/>
      </c>
      <c r="E365" s="9"/>
      <c r="F365" s="9"/>
      <c r="G365" s="9"/>
    </row>
    <row r="366" spans="2:7" x14ac:dyDescent="0.25">
      <c r="B366" s="4">
        <v>362</v>
      </c>
      <c r="C366" s="4"/>
      <c r="D366" s="7" t="str">
        <f t="shared" si="5"/>
        <v/>
      </c>
      <c r="E366" s="9"/>
      <c r="F366" s="9"/>
      <c r="G366" s="9"/>
    </row>
    <row r="367" spans="2:7" x14ac:dyDescent="0.25">
      <c r="B367" s="4">
        <v>363</v>
      </c>
      <c r="C367" s="4"/>
      <c r="D367" s="7" t="str">
        <f t="shared" si="5"/>
        <v/>
      </c>
      <c r="E367" s="9"/>
      <c r="F367" s="9"/>
      <c r="G367" s="9"/>
    </row>
    <row r="368" spans="2:7" x14ac:dyDescent="0.25">
      <c r="B368" s="4">
        <v>364</v>
      </c>
      <c r="C368" s="4"/>
      <c r="D368" s="7" t="str">
        <f t="shared" si="5"/>
        <v/>
      </c>
      <c r="E368" s="9"/>
      <c r="F368" s="9"/>
      <c r="G368" s="9"/>
    </row>
    <row r="369" spans="2:7" x14ac:dyDescent="0.25">
      <c r="B369" s="4">
        <v>365</v>
      </c>
      <c r="C369" s="4"/>
      <c r="D369" s="7" t="str">
        <f t="shared" si="5"/>
        <v/>
      </c>
      <c r="E369" s="9"/>
      <c r="F369" s="9"/>
      <c r="G369" s="9"/>
    </row>
    <row r="370" spans="2:7" x14ac:dyDescent="0.25">
      <c r="B370" s="4">
        <v>366</v>
      </c>
      <c r="C370" s="4"/>
      <c r="D370" s="7" t="str">
        <f t="shared" si="5"/>
        <v/>
      </c>
      <c r="E370" s="9"/>
      <c r="F370" s="9"/>
      <c r="G370" s="9"/>
    </row>
    <row r="371" spans="2:7" x14ac:dyDescent="0.25">
      <c r="B371" s="4">
        <v>367</v>
      </c>
      <c r="C371" s="4"/>
      <c r="D371" s="7" t="str">
        <f t="shared" si="5"/>
        <v/>
      </c>
      <c r="E371" s="9"/>
      <c r="F371" s="9"/>
      <c r="G371" s="9"/>
    </row>
    <row r="372" spans="2:7" x14ac:dyDescent="0.25">
      <c r="B372" s="4">
        <v>368</v>
      </c>
      <c r="C372" s="4"/>
      <c r="D372" s="7" t="str">
        <f t="shared" si="5"/>
        <v/>
      </c>
      <c r="E372" s="9"/>
      <c r="F372" s="9"/>
      <c r="G372" s="9"/>
    </row>
    <row r="373" spans="2:7" x14ac:dyDescent="0.25">
      <c r="B373" s="4">
        <v>369</v>
      </c>
      <c r="C373" s="4"/>
      <c r="D373" s="7" t="str">
        <f t="shared" si="5"/>
        <v/>
      </c>
      <c r="E373" s="9"/>
      <c r="F373" s="9"/>
      <c r="G373" s="9"/>
    </row>
    <row r="374" spans="2:7" x14ac:dyDescent="0.25">
      <c r="B374" s="4">
        <v>370</v>
      </c>
      <c r="C374" s="4"/>
      <c r="D374" s="7" t="str">
        <f t="shared" si="5"/>
        <v/>
      </c>
      <c r="E374" s="9"/>
      <c r="F374" s="9"/>
      <c r="G374" s="9"/>
    </row>
    <row r="375" spans="2:7" x14ac:dyDescent="0.25">
      <c r="B375" s="4">
        <v>371</v>
      </c>
      <c r="C375" s="4"/>
      <c r="D375" s="7" t="str">
        <f t="shared" si="5"/>
        <v/>
      </c>
      <c r="E375" s="9"/>
      <c r="F375" s="9"/>
      <c r="G375" s="9"/>
    </row>
    <row r="376" spans="2:7" x14ac:dyDescent="0.25">
      <c r="B376" s="4">
        <v>372</v>
      </c>
      <c r="C376" s="4"/>
      <c r="D376" s="7" t="str">
        <f t="shared" si="5"/>
        <v/>
      </c>
      <c r="E376" s="9"/>
      <c r="F376" s="9"/>
      <c r="G376" s="9"/>
    </row>
    <row r="377" spans="2:7" x14ac:dyDescent="0.25">
      <c r="B377" s="4">
        <v>373</v>
      </c>
      <c r="C377" s="4"/>
      <c r="D377" s="7" t="str">
        <f t="shared" si="5"/>
        <v/>
      </c>
      <c r="E377" s="9"/>
      <c r="F377" s="9"/>
      <c r="G377" s="9"/>
    </row>
    <row r="378" spans="2:7" x14ac:dyDescent="0.25">
      <c r="B378" s="4">
        <v>374</v>
      </c>
      <c r="C378" s="4"/>
      <c r="D378" s="7" t="str">
        <f t="shared" si="5"/>
        <v/>
      </c>
      <c r="E378" s="9"/>
      <c r="F378" s="9"/>
      <c r="G378" s="9"/>
    </row>
    <row r="379" spans="2:7" x14ac:dyDescent="0.25">
      <c r="B379" s="4">
        <v>375</v>
      </c>
      <c r="C379" s="4"/>
      <c r="D379" s="7" t="str">
        <f t="shared" si="5"/>
        <v/>
      </c>
      <c r="E379" s="9"/>
      <c r="F379" s="9"/>
      <c r="G379" s="9"/>
    </row>
    <row r="380" spans="2:7" x14ac:dyDescent="0.25">
      <c r="B380" s="4">
        <v>376</v>
      </c>
      <c r="C380" s="4"/>
      <c r="D380" s="7" t="str">
        <f t="shared" si="5"/>
        <v/>
      </c>
      <c r="E380" s="9"/>
      <c r="F380" s="9"/>
      <c r="G380" s="9"/>
    </row>
    <row r="381" spans="2:7" x14ac:dyDescent="0.25">
      <c r="B381" s="4">
        <v>377</v>
      </c>
      <c r="C381" s="4"/>
      <c r="D381" s="7" t="str">
        <f t="shared" si="5"/>
        <v/>
      </c>
      <c r="E381" s="9"/>
      <c r="F381" s="9"/>
      <c r="G381" s="9"/>
    </row>
    <row r="382" spans="2:7" x14ac:dyDescent="0.25">
      <c r="B382" s="4">
        <v>378</v>
      </c>
      <c r="C382" s="4"/>
      <c r="D382" s="7" t="str">
        <f t="shared" si="5"/>
        <v/>
      </c>
      <c r="E382" s="9"/>
      <c r="F382" s="9"/>
      <c r="G382" s="9"/>
    </row>
    <row r="383" spans="2:7" x14ac:dyDescent="0.25">
      <c r="B383" s="4">
        <v>379</v>
      </c>
      <c r="C383" s="4"/>
      <c r="D383" s="7" t="str">
        <f t="shared" si="5"/>
        <v/>
      </c>
      <c r="E383" s="9"/>
      <c r="F383" s="9"/>
      <c r="G383" s="9"/>
    </row>
    <row r="384" spans="2:7" x14ac:dyDescent="0.25">
      <c r="B384" s="4">
        <v>380</v>
      </c>
      <c r="C384" s="4"/>
      <c r="D384" s="7" t="str">
        <f t="shared" si="5"/>
        <v/>
      </c>
      <c r="E384" s="9"/>
      <c r="F384" s="9"/>
      <c r="G384" s="9"/>
    </row>
    <row r="385" spans="2:7" x14ac:dyDescent="0.25">
      <c r="B385" s="4">
        <v>381</v>
      </c>
      <c r="C385" s="4"/>
      <c r="D385" s="7" t="str">
        <f t="shared" si="5"/>
        <v/>
      </c>
      <c r="E385" s="9"/>
      <c r="F385" s="9"/>
      <c r="G385" s="9"/>
    </row>
    <row r="386" spans="2:7" x14ac:dyDescent="0.25">
      <c r="B386" s="4">
        <v>382</v>
      </c>
      <c r="C386" s="4"/>
      <c r="D386" s="7" t="str">
        <f t="shared" si="5"/>
        <v/>
      </c>
      <c r="E386" s="9"/>
      <c r="F386" s="9"/>
      <c r="G386" s="9"/>
    </row>
    <row r="387" spans="2:7" x14ac:dyDescent="0.25">
      <c r="B387" s="4">
        <v>383</v>
      </c>
      <c r="C387" s="4"/>
      <c r="D387" s="7" t="str">
        <f t="shared" si="5"/>
        <v/>
      </c>
      <c r="E387" s="9"/>
      <c r="F387" s="9"/>
      <c r="G387" s="9"/>
    </row>
    <row r="388" spans="2:7" x14ac:dyDescent="0.25">
      <c r="B388" s="4">
        <v>384</v>
      </c>
      <c r="C388" s="4"/>
      <c r="D388" s="7" t="str">
        <f t="shared" si="5"/>
        <v/>
      </c>
      <c r="E388" s="9"/>
      <c r="F388" s="9"/>
      <c r="G388" s="9"/>
    </row>
    <row r="389" spans="2:7" x14ac:dyDescent="0.25">
      <c r="B389" s="4">
        <v>385</v>
      </c>
      <c r="C389" s="4"/>
      <c r="D389" s="7" t="str">
        <f t="shared" ref="D389:D452" si="6">IFERROR(IF(Language = "English", IF(E389="", "", E389),
IF(Language = "Francais", IF(F389="", "", F389),
IF(Language = "Español", IF(G389="", "", G389), IF(E389="", "", E389)))), "")</f>
        <v/>
      </c>
      <c r="E389" s="9"/>
      <c r="F389" s="9"/>
      <c r="G389" s="9"/>
    </row>
    <row r="390" spans="2:7" x14ac:dyDescent="0.25">
      <c r="B390" s="4">
        <v>386</v>
      </c>
      <c r="C390" s="4"/>
      <c r="D390" s="7" t="str">
        <f t="shared" si="6"/>
        <v/>
      </c>
      <c r="E390" s="9"/>
      <c r="F390" s="9"/>
      <c r="G390" s="9"/>
    </row>
    <row r="391" spans="2:7" x14ac:dyDescent="0.25">
      <c r="B391" s="4">
        <v>387</v>
      </c>
      <c r="C391" s="4"/>
      <c r="D391" s="7" t="str">
        <f t="shared" si="6"/>
        <v/>
      </c>
      <c r="E391" s="9"/>
      <c r="F391" s="9"/>
      <c r="G391" s="9"/>
    </row>
    <row r="392" spans="2:7" x14ac:dyDescent="0.25">
      <c r="B392" s="4">
        <v>388</v>
      </c>
      <c r="C392" s="4"/>
      <c r="D392" s="7" t="str">
        <f t="shared" si="6"/>
        <v/>
      </c>
      <c r="E392" s="9"/>
      <c r="F392" s="9"/>
      <c r="G392" s="9"/>
    </row>
    <row r="393" spans="2:7" x14ac:dyDescent="0.25">
      <c r="B393" s="4">
        <v>389</v>
      </c>
      <c r="C393" s="4"/>
      <c r="D393" s="7" t="str">
        <f t="shared" si="6"/>
        <v/>
      </c>
      <c r="E393" s="9"/>
      <c r="F393" s="9"/>
      <c r="G393" s="9"/>
    </row>
    <row r="394" spans="2:7" x14ac:dyDescent="0.25">
      <c r="B394" s="4">
        <v>390</v>
      </c>
      <c r="C394" s="4"/>
      <c r="D394" s="7" t="str">
        <f t="shared" si="6"/>
        <v/>
      </c>
      <c r="E394" s="9"/>
      <c r="F394" s="9"/>
      <c r="G394" s="9"/>
    </row>
    <row r="395" spans="2:7" x14ac:dyDescent="0.25">
      <c r="B395" s="4">
        <v>391</v>
      </c>
      <c r="C395" s="4"/>
      <c r="D395" s="7" t="str">
        <f t="shared" si="6"/>
        <v/>
      </c>
      <c r="E395" s="9"/>
      <c r="F395" s="9"/>
      <c r="G395" s="9"/>
    </row>
    <row r="396" spans="2:7" x14ac:dyDescent="0.25">
      <c r="B396" s="4">
        <v>392</v>
      </c>
      <c r="C396" s="4"/>
      <c r="D396" s="7" t="str">
        <f t="shared" si="6"/>
        <v/>
      </c>
      <c r="E396" s="9"/>
      <c r="F396" s="9"/>
      <c r="G396" s="9"/>
    </row>
    <row r="397" spans="2:7" x14ac:dyDescent="0.25">
      <c r="B397" s="4">
        <v>393</v>
      </c>
      <c r="C397" s="4"/>
      <c r="D397" s="7" t="str">
        <f t="shared" si="6"/>
        <v/>
      </c>
      <c r="E397" s="9"/>
      <c r="F397" s="9"/>
      <c r="G397" s="9"/>
    </row>
    <row r="398" spans="2:7" x14ac:dyDescent="0.25">
      <c r="B398" s="4">
        <v>394</v>
      </c>
      <c r="C398" s="4"/>
      <c r="D398" s="7" t="str">
        <f t="shared" si="6"/>
        <v/>
      </c>
      <c r="E398" s="9"/>
      <c r="F398" s="9"/>
      <c r="G398" s="9"/>
    </row>
    <row r="399" spans="2:7" x14ac:dyDescent="0.25">
      <c r="B399" s="4">
        <v>395</v>
      </c>
      <c r="C399" s="4"/>
      <c r="D399" s="7" t="str">
        <f t="shared" si="6"/>
        <v/>
      </c>
      <c r="E399" s="9"/>
      <c r="F399" s="9"/>
      <c r="G399" s="9"/>
    </row>
    <row r="400" spans="2:7" x14ac:dyDescent="0.25">
      <c r="B400" s="4">
        <v>396</v>
      </c>
      <c r="C400" s="4"/>
      <c r="D400" s="7" t="str">
        <f t="shared" si="6"/>
        <v/>
      </c>
      <c r="E400" s="9"/>
      <c r="F400" s="9"/>
      <c r="G400" s="9"/>
    </row>
    <row r="401" spans="2:7" x14ac:dyDescent="0.25">
      <c r="B401" s="4">
        <v>397</v>
      </c>
      <c r="C401" s="4"/>
      <c r="D401" s="7" t="str">
        <f t="shared" si="6"/>
        <v/>
      </c>
      <c r="E401" s="9"/>
      <c r="F401" s="9"/>
      <c r="G401" s="9"/>
    </row>
    <row r="402" spans="2:7" x14ac:dyDescent="0.25">
      <c r="B402" s="4">
        <v>398</v>
      </c>
      <c r="C402" s="4"/>
      <c r="D402" s="7" t="str">
        <f t="shared" si="6"/>
        <v/>
      </c>
      <c r="E402" s="9"/>
      <c r="F402" s="9"/>
      <c r="G402" s="9"/>
    </row>
    <row r="403" spans="2:7" x14ac:dyDescent="0.25">
      <c r="B403" s="4">
        <v>399</v>
      </c>
      <c r="C403" s="4"/>
      <c r="D403" s="7" t="str">
        <f t="shared" si="6"/>
        <v/>
      </c>
      <c r="E403" s="9"/>
      <c r="F403" s="9"/>
      <c r="G403" s="9"/>
    </row>
    <row r="404" spans="2:7" x14ac:dyDescent="0.25">
      <c r="B404" s="4">
        <v>400</v>
      </c>
      <c r="C404" s="4"/>
      <c r="D404" s="7" t="str">
        <f t="shared" si="6"/>
        <v/>
      </c>
      <c r="E404" s="9"/>
      <c r="F404" s="9"/>
      <c r="G404" s="9"/>
    </row>
    <row r="405" spans="2:7" x14ac:dyDescent="0.25">
      <c r="B405" s="4">
        <v>401</v>
      </c>
      <c r="C405" s="4"/>
      <c r="D405" s="7" t="str">
        <f t="shared" si="6"/>
        <v/>
      </c>
      <c r="E405" s="9"/>
      <c r="F405" s="9"/>
      <c r="G405" s="9"/>
    </row>
    <row r="406" spans="2:7" x14ac:dyDescent="0.25">
      <c r="B406" s="4">
        <v>402</v>
      </c>
      <c r="C406" s="4"/>
      <c r="D406" s="7" t="str">
        <f t="shared" si="6"/>
        <v/>
      </c>
      <c r="E406" s="9"/>
      <c r="F406" s="9"/>
      <c r="G406" s="9"/>
    </row>
    <row r="407" spans="2:7" x14ac:dyDescent="0.25">
      <c r="B407" s="4">
        <v>403</v>
      </c>
      <c r="C407" s="4"/>
      <c r="D407" s="7" t="str">
        <f t="shared" si="6"/>
        <v/>
      </c>
      <c r="E407" s="9"/>
      <c r="F407" s="9"/>
      <c r="G407" s="9"/>
    </row>
    <row r="408" spans="2:7" x14ac:dyDescent="0.25">
      <c r="B408" s="4">
        <v>404</v>
      </c>
      <c r="C408" s="4"/>
      <c r="D408" s="7" t="str">
        <f t="shared" si="6"/>
        <v/>
      </c>
      <c r="E408" s="9"/>
      <c r="F408" s="9"/>
      <c r="G408" s="9"/>
    </row>
    <row r="409" spans="2:7" x14ac:dyDescent="0.25">
      <c r="B409" s="4">
        <v>405</v>
      </c>
      <c r="C409" s="4"/>
      <c r="D409" s="7" t="str">
        <f t="shared" si="6"/>
        <v/>
      </c>
      <c r="E409" s="9"/>
      <c r="F409" s="9"/>
      <c r="G409" s="9"/>
    </row>
    <row r="410" spans="2:7" x14ac:dyDescent="0.25">
      <c r="B410" s="4">
        <v>406</v>
      </c>
      <c r="C410" s="4"/>
      <c r="D410" s="7" t="str">
        <f t="shared" si="6"/>
        <v/>
      </c>
      <c r="E410" s="9"/>
      <c r="F410" s="9"/>
      <c r="G410" s="9"/>
    </row>
    <row r="411" spans="2:7" x14ac:dyDescent="0.25">
      <c r="B411" s="4">
        <v>407</v>
      </c>
      <c r="C411" s="4"/>
      <c r="D411" s="7" t="str">
        <f t="shared" si="6"/>
        <v/>
      </c>
      <c r="E411" s="9"/>
      <c r="F411" s="9"/>
      <c r="G411" s="9"/>
    </row>
    <row r="412" spans="2:7" x14ac:dyDescent="0.25">
      <c r="B412" s="4">
        <v>408</v>
      </c>
      <c r="C412" s="4"/>
      <c r="D412" s="7" t="str">
        <f t="shared" si="6"/>
        <v/>
      </c>
      <c r="E412" s="9"/>
      <c r="F412" s="9"/>
      <c r="G412" s="9"/>
    </row>
    <row r="413" spans="2:7" x14ac:dyDescent="0.25">
      <c r="B413" s="4">
        <v>409</v>
      </c>
      <c r="C413" s="4"/>
      <c r="D413" s="7" t="str">
        <f t="shared" si="6"/>
        <v/>
      </c>
      <c r="E413" s="9"/>
      <c r="F413" s="9"/>
      <c r="G413" s="9"/>
    </row>
    <row r="414" spans="2:7" x14ac:dyDescent="0.25">
      <c r="B414" s="4">
        <v>410</v>
      </c>
      <c r="C414" s="4"/>
      <c r="D414" s="7" t="str">
        <f t="shared" si="6"/>
        <v/>
      </c>
      <c r="E414" s="9"/>
      <c r="F414" s="9"/>
      <c r="G414" s="9"/>
    </row>
    <row r="415" spans="2:7" x14ac:dyDescent="0.25">
      <c r="B415" s="4">
        <v>411</v>
      </c>
      <c r="C415" s="4"/>
      <c r="D415" s="7" t="str">
        <f t="shared" si="6"/>
        <v/>
      </c>
      <c r="E415" s="9"/>
      <c r="F415" s="9"/>
      <c r="G415" s="9"/>
    </row>
    <row r="416" spans="2:7" x14ac:dyDescent="0.25">
      <c r="B416" s="4">
        <v>412</v>
      </c>
      <c r="C416" s="4"/>
      <c r="D416" s="7" t="str">
        <f t="shared" si="6"/>
        <v/>
      </c>
      <c r="E416" s="9"/>
      <c r="F416" s="9"/>
      <c r="G416" s="9"/>
    </row>
    <row r="417" spans="2:7" x14ac:dyDescent="0.25">
      <c r="B417" s="4">
        <v>413</v>
      </c>
      <c r="C417" s="4"/>
      <c r="D417" s="7" t="str">
        <f t="shared" si="6"/>
        <v/>
      </c>
      <c r="E417" s="9"/>
      <c r="F417" s="9"/>
      <c r="G417" s="9"/>
    </row>
    <row r="418" spans="2:7" x14ac:dyDescent="0.25">
      <c r="B418" s="4">
        <v>414</v>
      </c>
      <c r="C418" s="4"/>
      <c r="D418" s="7" t="str">
        <f t="shared" si="6"/>
        <v/>
      </c>
      <c r="E418" s="9"/>
      <c r="F418" s="9"/>
      <c r="G418" s="9"/>
    </row>
    <row r="419" spans="2:7" x14ac:dyDescent="0.25">
      <c r="B419" s="4">
        <v>415</v>
      </c>
      <c r="C419" s="4"/>
      <c r="D419" s="7" t="str">
        <f t="shared" si="6"/>
        <v/>
      </c>
      <c r="E419" s="9"/>
      <c r="F419" s="9"/>
      <c r="G419" s="9"/>
    </row>
    <row r="420" spans="2:7" x14ac:dyDescent="0.25">
      <c r="B420" s="4">
        <v>416</v>
      </c>
      <c r="C420" s="4"/>
      <c r="D420" s="7" t="str">
        <f t="shared" si="6"/>
        <v/>
      </c>
      <c r="E420" s="9"/>
      <c r="F420" s="9"/>
      <c r="G420" s="9"/>
    </row>
    <row r="421" spans="2:7" x14ac:dyDescent="0.25">
      <c r="B421" s="4">
        <v>417</v>
      </c>
      <c r="C421" s="4"/>
      <c r="D421" s="7" t="str">
        <f t="shared" si="6"/>
        <v/>
      </c>
      <c r="E421" s="9"/>
      <c r="F421" s="9"/>
      <c r="G421" s="9"/>
    </row>
    <row r="422" spans="2:7" x14ac:dyDescent="0.25">
      <c r="B422" s="4">
        <v>418</v>
      </c>
      <c r="C422" s="4"/>
      <c r="D422" s="7" t="str">
        <f t="shared" si="6"/>
        <v/>
      </c>
      <c r="E422" s="9"/>
      <c r="F422" s="9"/>
      <c r="G422" s="9"/>
    </row>
    <row r="423" spans="2:7" x14ac:dyDescent="0.25">
      <c r="B423" s="4">
        <v>419</v>
      </c>
      <c r="C423" s="4"/>
      <c r="D423" s="7" t="str">
        <f t="shared" si="6"/>
        <v/>
      </c>
      <c r="E423" s="9"/>
      <c r="F423" s="9"/>
      <c r="G423" s="9"/>
    </row>
    <row r="424" spans="2:7" x14ac:dyDescent="0.25">
      <c r="B424" s="4">
        <v>420</v>
      </c>
      <c r="C424" s="4"/>
      <c r="D424" s="7" t="str">
        <f t="shared" si="6"/>
        <v/>
      </c>
      <c r="E424" s="9"/>
      <c r="F424" s="9"/>
      <c r="G424" s="9"/>
    </row>
    <row r="425" spans="2:7" x14ac:dyDescent="0.25">
      <c r="B425" s="4">
        <v>421</v>
      </c>
      <c r="C425" s="4"/>
      <c r="D425" s="7" t="str">
        <f t="shared" si="6"/>
        <v/>
      </c>
      <c r="E425" s="9"/>
      <c r="F425" s="9"/>
      <c r="G425" s="9"/>
    </row>
    <row r="426" spans="2:7" x14ac:dyDescent="0.25">
      <c r="B426" s="4">
        <v>422</v>
      </c>
      <c r="C426" s="4"/>
      <c r="D426" s="7" t="str">
        <f t="shared" si="6"/>
        <v/>
      </c>
      <c r="E426" s="9"/>
      <c r="F426" s="9"/>
      <c r="G426" s="9"/>
    </row>
    <row r="427" spans="2:7" x14ac:dyDescent="0.25">
      <c r="B427" s="4">
        <v>423</v>
      </c>
      <c r="C427" s="4"/>
      <c r="D427" s="7" t="str">
        <f t="shared" si="6"/>
        <v/>
      </c>
      <c r="E427" s="9"/>
      <c r="F427" s="9"/>
      <c r="G427" s="9"/>
    </row>
    <row r="428" spans="2:7" x14ac:dyDescent="0.25">
      <c r="B428" s="4">
        <v>424</v>
      </c>
      <c r="C428" s="4"/>
      <c r="D428" s="7" t="str">
        <f t="shared" si="6"/>
        <v/>
      </c>
      <c r="E428" s="9"/>
      <c r="F428" s="9"/>
      <c r="G428" s="9"/>
    </row>
    <row r="429" spans="2:7" x14ac:dyDescent="0.25">
      <c r="B429" s="4">
        <v>425</v>
      </c>
      <c r="C429" s="4"/>
      <c r="D429" s="7" t="str">
        <f t="shared" si="6"/>
        <v/>
      </c>
      <c r="E429" s="9"/>
      <c r="F429" s="9"/>
      <c r="G429" s="9"/>
    </row>
    <row r="430" spans="2:7" x14ac:dyDescent="0.25">
      <c r="B430" s="4">
        <v>426</v>
      </c>
      <c r="C430" s="4"/>
      <c r="D430" s="7" t="str">
        <f t="shared" si="6"/>
        <v/>
      </c>
      <c r="E430" s="9"/>
      <c r="F430" s="9"/>
      <c r="G430" s="9"/>
    </row>
    <row r="431" spans="2:7" x14ac:dyDescent="0.25">
      <c r="B431" s="4">
        <v>427</v>
      </c>
      <c r="C431" s="4"/>
      <c r="D431" s="7" t="str">
        <f t="shared" si="6"/>
        <v/>
      </c>
      <c r="E431" s="9"/>
      <c r="F431" s="9"/>
      <c r="G431" s="9"/>
    </row>
    <row r="432" spans="2:7" x14ac:dyDescent="0.25">
      <c r="B432" s="4">
        <v>428</v>
      </c>
      <c r="C432" s="4"/>
      <c r="D432" s="7" t="str">
        <f t="shared" si="6"/>
        <v/>
      </c>
      <c r="E432" s="9"/>
      <c r="F432" s="9"/>
      <c r="G432" s="9"/>
    </row>
    <row r="433" spans="2:7" x14ac:dyDescent="0.25">
      <c r="B433" s="4">
        <v>429</v>
      </c>
      <c r="C433" s="4"/>
      <c r="D433" s="7" t="str">
        <f t="shared" si="6"/>
        <v/>
      </c>
      <c r="E433" s="9"/>
      <c r="F433" s="9"/>
      <c r="G433" s="9"/>
    </row>
    <row r="434" spans="2:7" x14ac:dyDescent="0.25">
      <c r="B434" s="4">
        <v>430</v>
      </c>
      <c r="C434" s="4"/>
      <c r="D434" s="7" t="str">
        <f t="shared" si="6"/>
        <v/>
      </c>
      <c r="E434" s="9"/>
      <c r="F434" s="9"/>
      <c r="G434" s="9"/>
    </row>
    <row r="435" spans="2:7" x14ac:dyDescent="0.25">
      <c r="B435" s="4">
        <v>431</v>
      </c>
      <c r="C435" s="4"/>
      <c r="D435" s="7" t="str">
        <f t="shared" si="6"/>
        <v/>
      </c>
      <c r="E435" s="9"/>
      <c r="F435" s="9"/>
      <c r="G435" s="9"/>
    </row>
    <row r="436" spans="2:7" x14ac:dyDescent="0.25">
      <c r="B436" s="4">
        <v>432</v>
      </c>
      <c r="C436" s="4"/>
      <c r="D436" s="7" t="str">
        <f t="shared" si="6"/>
        <v/>
      </c>
      <c r="E436" s="9"/>
      <c r="F436" s="9"/>
      <c r="G436" s="9"/>
    </row>
    <row r="437" spans="2:7" x14ac:dyDescent="0.25">
      <c r="B437" s="4">
        <v>433</v>
      </c>
      <c r="C437" s="4"/>
      <c r="D437" s="7" t="str">
        <f t="shared" si="6"/>
        <v/>
      </c>
      <c r="E437" s="9"/>
      <c r="F437" s="9"/>
      <c r="G437" s="9"/>
    </row>
    <row r="438" spans="2:7" x14ac:dyDescent="0.25">
      <c r="B438" s="4">
        <v>434</v>
      </c>
      <c r="C438" s="4"/>
      <c r="D438" s="7" t="str">
        <f t="shared" si="6"/>
        <v/>
      </c>
      <c r="E438" s="9"/>
      <c r="F438" s="9"/>
      <c r="G438" s="9"/>
    </row>
    <row r="439" spans="2:7" x14ac:dyDescent="0.25">
      <c r="B439" s="4">
        <v>435</v>
      </c>
      <c r="C439" s="4"/>
      <c r="D439" s="7" t="str">
        <f t="shared" si="6"/>
        <v/>
      </c>
      <c r="E439" s="9"/>
      <c r="F439" s="9"/>
      <c r="G439" s="9"/>
    </row>
    <row r="440" spans="2:7" x14ac:dyDescent="0.25">
      <c r="B440" s="4">
        <v>436</v>
      </c>
      <c r="C440" s="4"/>
      <c r="D440" s="7" t="str">
        <f t="shared" si="6"/>
        <v/>
      </c>
      <c r="E440" s="9"/>
      <c r="F440" s="9"/>
      <c r="G440" s="9"/>
    </row>
    <row r="441" spans="2:7" x14ac:dyDescent="0.25">
      <c r="B441" s="4">
        <v>437</v>
      </c>
      <c r="C441" s="4"/>
      <c r="D441" s="7" t="str">
        <f t="shared" si="6"/>
        <v/>
      </c>
      <c r="E441" s="9"/>
      <c r="F441" s="9"/>
      <c r="G441" s="9"/>
    </row>
    <row r="442" spans="2:7" x14ac:dyDescent="0.25">
      <c r="B442" s="4">
        <v>438</v>
      </c>
      <c r="C442" s="4"/>
      <c r="D442" s="7" t="str">
        <f t="shared" si="6"/>
        <v/>
      </c>
      <c r="E442" s="9"/>
      <c r="F442" s="9"/>
      <c r="G442" s="9"/>
    </row>
    <row r="443" spans="2:7" x14ac:dyDescent="0.25">
      <c r="B443" s="4">
        <v>439</v>
      </c>
      <c r="C443" s="4"/>
      <c r="D443" s="7" t="str">
        <f t="shared" si="6"/>
        <v/>
      </c>
      <c r="E443" s="9"/>
      <c r="F443" s="9"/>
      <c r="G443" s="9"/>
    </row>
    <row r="444" spans="2:7" x14ac:dyDescent="0.25">
      <c r="B444" s="4">
        <v>440</v>
      </c>
      <c r="C444" s="4"/>
      <c r="D444" s="7" t="str">
        <f t="shared" si="6"/>
        <v/>
      </c>
      <c r="E444" s="9"/>
      <c r="F444" s="9"/>
      <c r="G444" s="9"/>
    </row>
    <row r="445" spans="2:7" x14ac:dyDescent="0.25">
      <c r="B445" s="4">
        <v>441</v>
      </c>
      <c r="C445" s="4"/>
      <c r="D445" s="7" t="str">
        <f t="shared" si="6"/>
        <v/>
      </c>
      <c r="E445" s="9"/>
      <c r="F445" s="9"/>
      <c r="G445" s="9"/>
    </row>
    <row r="446" spans="2:7" x14ac:dyDescent="0.25">
      <c r="B446" s="4">
        <v>442</v>
      </c>
      <c r="C446" s="4"/>
      <c r="D446" s="7" t="str">
        <f t="shared" si="6"/>
        <v/>
      </c>
      <c r="E446" s="9"/>
      <c r="F446" s="9"/>
      <c r="G446" s="9"/>
    </row>
    <row r="447" spans="2:7" x14ac:dyDescent="0.25">
      <c r="B447" s="4">
        <v>443</v>
      </c>
      <c r="C447" s="4"/>
      <c r="D447" s="7" t="str">
        <f t="shared" si="6"/>
        <v/>
      </c>
      <c r="E447" s="9"/>
      <c r="F447" s="9"/>
      <c r="G447" s="9"/>
    </row>
    <row r="448" spans="2:7" x14ac:dyDescent="0.25">
      <c r="B448" s="4">
        <v>444</v>
      </c>
      <c r="C448" s="4"/>
      <c r="D448" s="7" t="str">
        <f t="shared" si="6"/>
        <v/>
      </c>
      <c r="E448" s="9"/>
      <c r="F448" s="9"/>
      <c r="G448" s="9"/>
    </row>
    <row r="449" spans="2:7" x14ac:dyDescent="0.25">
      <c r="B449" s="4">
        <v>445</v>
      </c>
      <c r="C449" s="4"/>
      <c r="D449" s="7" t="str">
        <f t="shared" si="6"/>
        <v/>
      </c>
      <c r="E449" s="9"/>
      <c r="F449" s="9"/>
      <c r="G449" s="9"/>
    </row>
    <row r="450" spans="2:7" x14ac:dyDescent="0.25">
      <c r="B450" s="4">
        <v>446</v>
      </c>
      <c r="C450" s="4"/>
      <c r="D450" s="7" t="str">
        <f t="shared" si="6"/>
        <v/>
      </c>
      <c r="E450" s="9"/>
      <c r="F450" s="9"/>
      <c r="G450" s="9"/>
    </row>
    <row r="451" spans="2:7" x14ac:dyDescent="0.25">
      <c r="B451" s="4">
        <v>447</v>
      </c>
      <c r="C451" s="4"/>
      <c r="D451" s="7" t="str">
        <f t="shared" si="6"/>
        <v/>
      </c>
      <c r="E451" s="9"/>
      <c r="F451" s="9"/>
      <c r="G451" s="9"/>
    </row>
    <row r="452" spans="2:7" x14ac:dyDescent="0.25">
      <c r="B452" s="4">
        <v>448</v>
      </c>
      <c r="C452" s="4"/>
      <c r="D452" s="7" t="str">
        <f t="shared" si="6"/>
        <v/>
      </c>
      <c r="E452" s="9"/>
      <c r="F452" s="9"/>
      <c r="G452" s="9"/>
    </row>
    <row r="453" spans="2:7" x14ac:dyDescent="0.25">
      <c r="B453" s="4">
        <v>449</v>
      </c>
      <c r="C453" s="4"/>
      <c r="D453" s="7" t="str">
        <f t="shared" ref="D453:D502" si="7">IFERROR(IF(Language = "English", IF(E453="", "", E453),
IF(Language = "Francais", IF(F453="", "", F453),
IF(Language = "Español", IF(G453="", "", G453), IF(E453="", "", E453)))), "")</f>
        <v/>
      </c>
      <c r="E453" s="9"/>
      <c r="F453" s="9"/>
      <c r="G453" s="9"/>
    </row>
    <row r="454" spans="2:7" x14ac:dyDescent="0.25">
      <c r="B454" s="4">
        <v>450</v>
      </c>
      <c r="C454" s="4"/>
      <c r="D454" s="7" t="str">
        <f t="shared" si="7"/>
        <v/>
      </c>
      <c r="E454" s="9"/>
      <c r="F454" s="9"/>
      <c r="G454" s="9"/>
    </row>
    <row r="455" spans="2:7" x14ac:dyDescent="0.25">
      <c r="B455" s="4">
        <v>451</v>
      </c>
      <c r="C455" s="4"/>
      <c r="D455" s="7" t="str">
        <f t="shared" si="7"/>
        <v/>
      </c>
      <c r="E455" s="9"/>
      <c r="F455" s="9"/>
      <c r="G455" s="9"/>
    </row>
    <row r="456" spans="2:7" x14ac:dyDescent="0.25">
      <c r="B456" s="4">
        <v>452</v>
      </c>
      <c r="C456" s="4"/>
      <c r="D456" s="7" t="str">
        <f t="shared" si="7"/>
        <v/>
      </c>
      <c r="E456" s="9"/>
      <c r="F456" s="9"/>
      <c r="G456" s="9"/>
    </row>
    <row r="457" spans="2:7" x14ac:dyDescent="0.25">
      <c r="B457" s="4">
        <v>453</v>
      </c>
      <c r="C457" s="4"/>
      <c r="D457" s="7" t="str">
        <f t="shared" si="7"/>
        <v/>
      </c>
      <c r="E457" s="9"/>
      <c r="F457" s="9"/>
      <c r="G457" s="9"/>
    </row>
    <row r="458" spans="2:7" x14ac:dyDescent="0.25">
      <c r="B458" s="4">
        <v>454</v>
      </c>
      <c r="C458" s="4"/>
      <c r="D458" s="7" t="str">
        <f t="shared" si="7"/>
        <v/>
      </c>
      <c r="E458" s="9"/>
      <c r="F458" s="9"/>
      <c r="G458" s="9"/>
    </row>
    <row r="459" spans="2:7" x14ac:dyDescent="0.25">
      <c r="B459" s="4">
        <v>455</v>
      </c>
      <c r="C459" s="4"/>
      <c r="D459" s="7" t="str">
        <f t="shared" si="7"/>
        <v/>
      </c>
      <c r="E459" s="9"/>
      <c r="F459" s="9"/>
      <c r="G459" s="9"/>
    </row>
    <row r="460" spans="2:7" x14ac:dyDescent="0.25">
      <c r="B460" s="4">
        <v>456</v>
      </c>
      <c r="C460" s="4"/>
      <c r="D460" s="7" t="str">
        <f t="shared" si="7"/>
        <v/>
      </c>
      <c r="E460" s="9"/>
      <c r="F460" s="9"/>
      <c r="G460" s="9"/>
    </row>
    <row r="461" spans="2:7" x14ac:dyDescent="0.25">
      <c r="B461" s="4">
        <v>457</v>
      </c>
      <c r="C461" s="4"/>
      <c r="D461" s="7" t="str">
        <f t="shared" si="7"/>
        <v/>
      </c>
      <c r="E461" s="9"/>
      <c r="F461" s="9"/>
      <c r="G461" s="9"/>
    </row>
    <row r="462" spans="2:7" x14ac:dyDescent="0.25">
      <c r="B462" s="4">
        <v>458</v>
      </c>
      <c r="C462" s="4"/>
      <c r="D462" s="7" t="str">
        <f t="shared" si="7"/>
        <v/>
      </c>
      <c r="E462" s="9"/>
      <c r="F462" s="9"/>
      <c r="G462" s="9"/>
    </row>
    <row r="463" spans="2:7" x14ac:dyDescent="0.25">
      <c r="B463" s="4">
        <v>459</v>
      </c>
      <c r="C463" s="4"/>
      <c r="D463" s="7" t="str">
        <f t="shared" si="7"/>
        <v/>
      </c>
      <c r="E463" s="9"/>
      <c r="F463" s="9"/>
      <c r="G463" s="9"/>
    </row>
    <row r="464" spans="2:7" x14ac:dyDescent="0.25">
      <c r="B464" s="4">
        <v>460</v>
      </c>
      <c r="C464" s="4"/>
      <c r="D464" s="7" t="str">
        <f t="shared" si="7"/>
        <v/>
      </c>
      <c r="E464" s="9"/>
      <c r="F464" s="9"/>
      <c r="G464" s="9"/>
    </row>
    <row r="465" spans="2:7" x14ac:dyDescent="0.25">
      <c r="B465" s="4">
        <v>461</v>
      </c>
      <c r="C465" s="4"/>
      <c r="D465" s="7" t="str">
        <f t="shared" si="7"/>
        <v/>
      </c>
      <c r="E465" s="9"/>
      <c r="F465" s="9"/>
      <c r="G465" s="9"/>
    </row>
    <row r="466" spans="2:7" x14ac:dyDescent="0.25">
      <c r="B466" s="4">
        <v>462</v>
      </c>
      <c r="C466" s="4"/>
      <c r="D466" s="7" t="str">
        <f t="shared" si="7"/>
        <v/>
      </c>
      <c r="E466" s="9"/>
      <c r="F466" s="9"/>
      <c r="G466" s="9"/>
    </row>
    <row r="467" spans="2:7" x14ac:dyDescent="0.25">
      <c r="B467" s="4">
        <v>463</v>
      </c>
      <c r="C467" s="4"/>
      <c r="D467" s="7" t="str">
        <f t="shared" si="7"/>
        <v/>
      </c>
      <c r="E467" s="9"/>
      <c r="F467" s="9"/>
      <c r="G467" s="9"/>
    </row>
    <row r="468" spans="2:7" x14ac:dyDescent="0.25">
      <c r="B468" s="4">
        <v>464</v>
      </c>
      <c r="C468" s="4"/>
      <c r="D468" s="7" t="str">
        <f t="shared" si="7"/>
        <v/>
      </c>
      <c r="E468" s="9"/>
      <c r="F468" s="9"/>
      <c r="G468" s="9"/>
    </row>
    <row r="469" spans="2:7" x14ac:dyDescent="0.25">
      <c r="B469" s="4">
        <v>465</v>
      </c>
      <c r="C469" s="4"/>
      <c r="D469" s="7" t="str">
        <f t="shared" si="7"/>
        <v/>
      </c>
      <c r="E469" s="9"/>
      <c r="F469" s="9"/>
      <c r="G469" s="9"/>
    </row>
    <row r="470" spans="2:7" x14ac:dyDescent="0.25">
      <c r="B470" s="4">
        <v>466</v>
      </c>
      <c r="C470" s="4"/>
      <c r="D470" s="7" t="str">
        <f t="shared" si="7"/>
        <v/>
      </c>
      <c r="E470" s="9"/>
      <c r="F470" s="9"/>
      <c r="G470" s="9"/>
    </row>
    <row r="471" spans="2:7" x14ac:dyDescent="0.25">
      <c r="B471" s="4">
        <v>467</v>
      </c>
      <c r="C471" s="4"/>
      <c r="D471" s="7" t="str">
        <f t="shared" si="7"/>
        <v/>
      </c>
      <c r="E471" s="9"/>
      <c r="F471" s="9"/>
      <c r="G471" s="9"/>
    </row>
    <row r="472" spans="2:7" x14ac:dyDescent="0.25">
      <c r="B472" s="4">
        <v>468</v>
      </c>
      <c r="C472" s="4"/>
      <c r="D472" s="7" t="str">
        <f t="shared" si="7"/>
        <v/>
      </c>
      <c r="E472" s="9"/>
      <c r="F472" s="9"/>
      <c r="G472" s="9"/>
    </row>
    <row r="473" spans="2:7" x14ac:dyDescent="0.25">
      <c r="B473" s="4">
        <v>469</v>
      </c>
      <c r="C473" s="4"/>
      <c r="D473" s="7" t="str">
        <f t="shared" si="7"/>
        <v/>
      </c>
      <c r="E473" s="9"/>
      <c r="F473" s="9"/>
      <c r="G473" s="9"/>
    </row>
    <row r="474" spans="2:7" x14ac:dyDescent="0.25">
      <c r="B474" s="4">
        <v>470</v>
      </c>
      <c r="C474" s="4"/>
      <c r="D474" s="7" t="str">
        <f t="shared" si="7"/>
        <v/>
      </c>
      <c r="E474" s="9"/>
      <c r="F474" s="9"/>
      <c r="G474" s="9"/>
    </row>
    <row r="475" spans="2:7" x14ac:dyDescent="0.25">
      <c r="B475" s="4">
        <v>471</v>
      </c>
      <c r="C475" s="4"/>
      <c r="D475" s="7" t="str">
        <f t="shared" si="7"/>
        <v/>
      </c>
      <c r="E475" s="9"/>
      <c r="F475" s="9"/>
      <c r="G475" s="9"/>
    </row>
    <row r="476" spans="2:7" x14ac:dyDescent="0.25">
      <c r="B476" s="4">
        <v>472</v>
      </c>
      <c r="C476" s="4"/>
      <c r="D476" s="7" t="str">
        <f t="shared" si="7"/>
        <v/>
      </c>
      <c r="E476" s="9"/>
      <c r="F476" s="9"/>
      <c r="G476" s="9"/>
    </row>
    <row r="477" spans="2:7" x14ac:dyDescent="0.25">
      <c r="B477" s="4">
        <v>473</v>
      </c>
      <c r="C477" s="4"/>
      <c r="D477" s="7" t="str">
        <f t="shared" si="7"/>
        <v/>
      </c>
      <c r="E477" s="9"/>
      <c r="F477" s="9"/>
      <c r="G477" s="9"/>
    </row>
    <row r="478" spans="2:7" x14ac:dyDescent="0.25">
      <c r="B478" s="4">
        <v>474</v>
      </c>
      <c r="C478" s="4"/>
      <c r="D478" s="7" t="str">
        <f t="shared" si="7"/>
        <v/>
      </c>
      <c r="E478" s="9"/>
      <c r="F478" s="9"/>
      <c r="G478" s="9"/>
    </row>
    <row r="479" spans="2:7" x14ac:dyDescent="0.25">
      <c r="B479" s="4">
        <v>475</v>
      </c>
      <c r="C479" s="4"/>
      <c r="D479" s="7" t="str">
        <f t="shared" si="7"/>
        <v/>
      </c>
      <c r="E479" s="9"/>
      <c r="F479" s="9"/>
      <c r="G479" s="9"/>
    </row>
    <row r="480" spans="2:7" x14ac:dyDescent="0.25">
      <c r="B480" s="4">
        <v>476</v>
      </c>
      <c r="C480" s="4"/>
      <c r="D480" s="7" t="str">
        <f t="shared" si="7"/>
        <v/>
      </c>
      <c r="E480" s="9"/>
      <c r="F480" s="9"/>
      <c r="G480" s="9"/>
    </row>
    <row r="481" spans="2:7" x14ac:dyDescent="0.25">
      <c r="B481" s="4">
        <v>477</v>
      </c>
      <c r="C481" s="4"/>
      <c r="D481" s="7" t="str">
        <f t="shared" si="7"/>
        <v/>
      </c>
      <c r="E481" s="9"/>
      <c r="F481" s="9"/>
      <c r="G481" s="9"/>
    </row>
    <row r="482" spans="2:7" x14ac:dyDescent="0.25">
      <c r="B482" s="4">
        <v>478</v>
      </c>
      <c r="C482" s="4"/>
      <c r="D482" s="7" t="str">
        <f t="shared" si="7"/>
        <v/>
      </c>
      <c r="E482" s="9"/>
      <c r="F482" s="9"/>
      <c r="G482" s="9"/>
    </row>
    <row r="483" spans="2:7" x14ac:dyDescent="0.25">
      <c r="B483" s="4">
        <v>479</v>
      </c>
      <c r="C483" s="4"/>
      <c r="D483" s="7" t="str">
        <f t="shared" si="7"/>
        <v/>
      </c>
      <c r="E483" s="9"/>
      <c r="F483" s="9"/>
      <c r="G483" s="9"/>
    </row>
    <row r="484" spans="2:7" x14ac:dyDescent="0.25">
      <c r="B484" s="4">
        <v>480</v>
      </c>
      <c r="C484" s="4"/>
      <c r="D484" s="7" t="str">
        <f t="shared" si="7"/>
        <v/>
      </c>
      <c r="E484" s="9"/>
      <c r="F484" s="9"/>
      <c r="G484" s="9"/>
    </row>
    <row r="485" spans="2:7" x14ac:dyDescent="0.25">
      <c r="B485" s="4">
        <v>481</v>
      </c>
      <c r="C485" s="4"/>
      <c r="D485" s="7" t="str">
        <f t="shared" si="7"/>
        <v/>
      </c>
      <c r="E485" s="9"/>
      <c r="F485" s="9"/>
      <c r="G485" s="9"/>
    </row>
    <row r="486" spans="2:7" x14ac:dyDescent="0.25">
      <c r="B486" s="4">
        <v>482</v>
      </c>
      <c r="C486" s="4"/>
      <c r="D486" s="7" t="str">
        <f t="shared" si="7"/>
        <v/>
      </c>
      <c r="E486" s="9"/>
      <c r="F486" s="9"/>
      <c r="G486" s="9"/>
    </row>
    <row r="487" spans="2:7" x14ac:dyDescent="0.25">
      <c r="B487" s="4">
        <v>483</v>
      </c>
      <c r="C487" s="4"/>
      <c r="D487" s="7" t="str">
        <f t="shared" si="7"/>
        <v/>
      </c>
      <c r="E487" s="9"/>
      <c r="F487" s="9"/>
      <c r="G487" s="9"/>
    </row>
    <row r="488" spans="2:7" x14ac:dyDescent="0.25">
      <c r="B488" s="4">
        <v>484</v>
      </c>
      <c r="C488" s="4"/>
      <c r="D488" s="7" t="str">
        <f t="shared" si="7"/>
        <v/>
      </c>
      <c r="E488" s="9"/>
      <c r="F488" s="9"/>
      <c r="G488" s="9"/>
    </row>
    <row r="489" spans="2:7" x14ac:dyDescent="0.25">
      <c r="B489" s="4">
        <v>485</v>
      </c>
      <c r="C489" s="4"/>
      <c r="D489" s="7" t="str">
        <f t="shared" si="7"/>
        <v/>
      </c>
      <c r="E489" s="9"/>
      <c r="F489" s="9"/>
      <c r="G489" s="9"/>
    </row>
    <row r="490" spans="2:7" x14ac:dyDescent="0.25">
      <c r="B490" s="4">
        <v>486</v>
      </c>
      <c r="C490" s="4"/>
      <c r="D490" s="7" t="str">
        <f t="shared" si="7"/>
        <v/>
      </c>
      <c r="E490" s="9"/>
      <c r="F490" s="9"/>
      <c r="G490" s="9"/>
    </row>
    <row r="491" spans="2:7" x14ac:dyDescent="0.25">
      <c r="B491" s="4">
        <v>487</v>
      </c>
      <c r="C491" s="4"/>
      <c r="D491" s="7" t="str">
        <f t="shared" si="7"/>
        <v/>
      </c>
      <c r="E491" s="9"/>
      <c r="F491" s="9"/>
      <c r="G491" s="9"/>
    </row>
    <row r="492" spans="2:7" x14ac:dyDescent="0.25">
      <c r="B492" s="4">
        <v>488</v>
      </c>
      <c r="C492" s="4"/>
      <c r="D492" s="7" t="str">
        <f t="shared" si="7"/>
        <v/>
      </c>
      <c r="E492" s="9"/>
      <c r="F492" s="9"/>
      <c r="G492" s="9"/>
    </row>
    <row r="493" spans="2:7" x14ac:dyDescent="0.25">
      <c r="B493" s="4">
        <v>489</v>
      </c>
      <c r="C493" s="4"/>
      <c r="D493" s="7" t="str">
        <f t="shared" si="7"/>
        <v/>
      </c>
      <c r="E493" s="9"/>
      <c r="F493" s="9"/>
      <c r="G493" s="9"/>
    </row>
    <row r="494" spans="2:7" x14ac:dyDescent="0.25">
      <c r="B494" s="4">
        <v>490</v>
      </c>
      <c r="C494" s="4"/>
      <c r="D494" s="7" t="str">
        <f t="shared" si="7"/>
        <v/>
      </c>
      <c r="E494" s="9"/>
      <c r="F494" s="9"/>
      <c r="G494" s="9"/>
    </row>
    <row r="495" spans="2:7" x14ac:dyDescent="0.25">
      <c r="B495" s="4">
        <v>491</v>
      </c>
      <c r="C495" s="4"/>
      <c r="D495" s="7" t="str">
        <f t="shared" si="7"/>
        <v/>
      </c>
      <c r="E495" s="9"/>
      <c r="F495" s="9"/>
      <c r="G495" s="9"/>
    </row>
    <row r="496" spans="2:7" x14ac:dyDescent="0.25">
      <c r="B496" s="4">
        <v>492</v>
      </c>
      <c r="C496" s="4"/>
      <c r="D496" s="7" t="str">
        <f t="shared" si="7"/>
        <v/>
      </c>
      <c r="E496" s="9"/>
      <c r="F496" s="9"/>
      <c r="G496" s="9"/>
    </row>
    <row r="497" spans="2:7" x14ac:dyDescent="0.25">
      <c r="B497" s="4">
        <v>493</v>
      </c>
      <c r="C497" s="4"/>
      <c r="D497" s="7" t="str">
        <f t="shared" si="7"/>
        <v/>
      </c>
      <c r="E497" s="9"/>
      <c r="F497" s="9"/>
      <c r="G497" s="9"/>
    </row>
    <row r="498" spans="2:7" x14ac:dyDescent="0.25">
      <c r="B498" s="4">
        <v>494</v>
      </c>
      <c r="C498" s="4"/>
      <c r="D498" s="7" t="str">
        <f t="shared" si="7"/>
        <v/>
      </c>
      <c r="E498" s="9"/>
      <c r="F498" s="9"/>
      <c r="G498" s="9"/>
    </row>
    <row r="499" spans="2:7" x14ac:dyDescent="0.25">
      <c r="B499" s="4">
        <v>495</v>
      </c>
      <c r="C499" s="4"/>
      <c r="D499" s="7" t="str">
        <f t="shared" si="7"/>
        <v/>
      </c>
      <c r="E499" s="9"/>
      <c r="F499" s="9"/>
      <c r="G499" s="9"/>
    </row>
    <row r="500" spans="2:7" x14ac:dyDescent="0.25">
      <c r="B500" s="4">
        <v>496</v>
      </c>
      <c r="C500" s="4"/>
      <c r="D500" s="7" t="str">
        <f t="shared" si="7"/>
        <v/>
      </c>
      <c r="E500" s="9"/>
      <c r="F500" s="9"/>
      <c r="G500" s="9"/>
    </row>
    <row r="501" spans="2:7" x14ac:dyDescent="0.25">
      <c r="B501" s="4">
        <v>497</v>
      </c>
      <c r="C501" s="4"/>
      <c r="D501" s="7" t="str">
        <f t="shared" si="7"/>
        <v/>
      </c>
      <c r="E501" s="9"/>
      <c r="F501" s="9"/>
      <c r="G501" s="9"/>
    </row>
    <row r="502" spans="2:7" x14ac:dyDescent="0.25">
      <c r="B502" s="4">
        <v>498</v>
      </c>
      <c r="C502" s="4"/>
      <c r="D502" s="7" t="str">
        <f t="shared" si="7"/>
        <v/>
      </c>
      <c r="E502" s="9"/>
      <c r="F502" s="9"/>
      <c r="G502" s="9"/>
    </row>
  </sheetData>
  <sheetProtection algorithmName="SHA-512" hashValue="O8abIJ1wwktJR48tK58Z+bhncYzsbWJ06elJuk9hhQragxlRn7duvjeGyK5+/K7XgFRN0T7lbkZeutdls79HWA==" saltValue="KTiRxgap2/1Y2Nh4yDkMzg==" spinCount="100000" sheet="1" objects="1" scenarios="1"/>
  <autoFilter ref="E2:G2" xr:uid="{00000000-0001-0000-0000-000000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4BEE5-51C0-4087-8C7E-DA2846A5A880}">
  <sheetPr codeName="Sheet3"/>
  <dimension ref="A1:E70"/>
  <sheetViews>
    <sheetView showGridLines="0" tabSelected="1" workbookViewId="0">
      <selection activeCell="A21" sqref="A21:E21"/>
    </sheetView>
  </sheetViews>
  <sheetFormatPr defaultColWidth="8.85546875" defaultRowHeight="12.75" x14ac:dyDescent="0.2"/>
  <cols>
    <col min="1" max="1" width="29.28515625" style="102" customWidth="1"/>
    <col min="2" max="2" width="53.140625" style="102" customWidth="1"/>
    <col min="3" max="3" width="14.85546875" style="102" customWidth="1"/>
    <col min="4" max="4" width="36.42578125" style="102" customWidth="1"/>
    <col min="5" max="5" width="127.7109375" style="102" customWidth="1"/>
    <col min="6" max="16384" width="8.85546875" style="102"/>
  </cols>
  <sheetData>
    <row r="1" spans="1:5" ht="15" x14ac:dyDescent="0.2">
      <c r="B1" s="103"/>
      <c r="C1" s="104"/>
      <c r="D1" s="132" t="str">
        <f>Translations!$D$3</f>
        <v>Date published:</v>
      </c>
      <c r="E1" s="119">
        <v>45980</v>
      </c>
    </row>
    <row r="2" spans="1:5" ht="20.25" x14ac:dyDescent="0.3">
      <c r="A2" s="190" t="str">
        <f>Translations!$D$4</f>
        <v>Programmatic Gap Tables</v>
      </c>
      <c r="B2" s="190"/>
      <c r="C2" s="190"/>
    </row>
    <row r="3" spans="1:5" x14ac:dyDescent="0.2">
      <c r="A3" s="191"/>
      <c r="B3" s="191"/>
      <c r="C3" s="191"/>
    </row>
    <row r="4" spans="1:5" x14ac:dyDescent="0.2">
      <c r="A4" s="192" t="str">
        <f>Translations!$D$5</f>
        <v xml:space="preserve">Please read the instructions carefully before completing the Programmatic Gap Table. </v>
      </c>
      <c r="B4" s="192"/>
      <c r="C4" s="192"/>
    </row>
    <row r="5" spans="1:5" x14ac:dyDescent="0.2">
      <c r="A5" s="192" t="str">
        <f>Translations!$D$6</f>
        <v xml:space="preserve">To complete this cover sheet, select from the drop-down lists for Applicant and Applicant type. </v>
      </c>
      <c r="B5" s="192"/>
      <c r="C5" s="192"/>
    </row>
    <row r="6" spans="1:5" x14ac:dyDescent="0.2">
      <c r="A6" s="105"/>
      <c r="B6" s="105"/>
    </row>
    <row r="7" spans="1:5" x14ac:dyDescent="0.2">
      <c r="A7" s="105"/>
      <c r="B7" s="105"/>
      <c r="C7" s="105"/>
    </row>
    <row r="8" spans="1:5" ht="15" x14ac:dyDescent="0.2">
      <c r="A8" s="12" t="str">
        <f>Translations!$D$7</f>
        <v>Applicant</v>
      </c>
      <c r="B8" s="134" t="str">
        <f>Translations!$D$135</f>
        <v>Please select</v>
      </c>
      <c r="C8" s="105"/>
    </row>
    <row r="9" spans="1:5" ht="15" x14ac:dyDescent="0.2">
      <c r="A9" s="12" t="str">
        <f>Translations!$D$8</f>
        <v>Component</v>
      </c>
      <c r="B9" s="106" t="str">
        <f>Translations!$D$137</f>
        <v>TB</v>
      </c>
      <c r="C9" s="105"/>
    </row>
    <row r="10" spans="1:5" ht="15" x14ac:dyDescent="0.2">
      <c r="A10" s="12" t="str">
        <f>Translations!$D$9</f>
        <v>Applicant type</v>
      </c>
      <c r="B10" s="109" t="str">
        <f>Translations!$D$135</f>
        <v>Please select</v>
      </c>
      <c r="C10" s="105"/>
    </row>
    <row r="11" spans="1:5" x14ac:dyDescent="0.2">
      <c r="A11" s="105"/>
      <c r="B11" s="105"/>
      <c r="C11" s="105"/>
    </row>
    <row r="12" spans="1:5" x14ac:dyDescent="0.2">
      <c r="A12" s="193" t="str">
        <f>Translations!$D$10</f>
        <v>English: Choose the language (line B14)</v>
      </c>
      <c r="B12" s="194"/>
      <c r="C12" s="105"/>
    </row>
    <row r="13" spans="1:5" x14ac:dyDescent="0.2">
      <c r="A13" s="107"/>
      <c r="B13" s="107"/>
      <c r="C13" s="105"/>
    </row>
    <row r="14" spans="1:5" ht="15" x14ac:dyDescent="0.2">
      <c r="A14" s="6" t="str">
        <f>Translations!$D$45</f>
        <v>Language</v>
      </c>
      <c r="B14" s="108" t="s">
        <v>3</v>
      </c>
      <c r="C14" s="105"/>
    </row>
    <row r="15" spans="1:5" ht="13.5" thickBot="1" x14ac:dyDescent="0.25">
      <c r="A15" s="105"/>
      <c r="B15" s="105"/>
      <c r="C15" s="105"/>
    </row>
    <row r="16" spans="1:5" ht="15" x14ac:dyDescent="0.2">
      <c r="A16" s="166" t="str">
        <f>Translations!$D$11</f>
        <v>Instructions for filling out the TB Programmatic Gap Table</v>
      </c>
      <c r="B16" s="167"/>
      <c r="C16" s="167"/>
      <c r="D16" s="167"/>
      <c r="E16" s="168"/>
    </row>
    <row r="17" spans="1:5" ht="9" customHeight="1" x14ac:dyDescent="0.2">
      <c r="A17" s="162"/>
      <c r="B17" s="163"/>
      <c r="C17" s="163"/>
      <c r="D17" s="163"/>
      <c r="E17" s="164"/>
    </row>
    <row r="18" spans="1:5" ht="13.5" customHeight="1" x14ac:dyDescent="0.2">
      <c r="A18" s="181" t="str">
        <f>Translations!$D$13</f>
        <v xml:space="preserve">Please complete the Programmatic Gap Table by providing data for the priority modules and respective indicators in Data Entry Tab 1 (tab entitled Section_A_TB_Numerator_Tab_1) and Data Entry Tab 2 (tab entitled Section_A_TB_Denominators_Tab_2). 
</v>
      </c>
      <c r="B18" s="182"/>
      <c r="C18" s="182"/>
      <c r="D18" s="182"/>
      <c r="E18" s="183"/>
    </row>
    <row r="19" spans="1:5" ht="11.25" customHeight="1" x14ac:dyDescent="0.2">
      <c r="A19" s="181" t="str">
        <f>Translations!$D$14</f>
        <v>Programmatic Gap Table completion is required for Applicants from all High Impact (HI) and Core portfolios. For Focused portfolios, completion is optional and under the guidance of Global Fund Country Teams.</v>
      </c>
      <c r="B19" s="182"/>
      <c r="C19" s="182"/>
      <c r="D19" s="182"/>
      <c r="E19" s="183"/>
    </row>
    <row r="20" spans="1:5" x14ac:dyDescent="0.2">
      <c r="A20" s="181" t="str">
        <f>Translations!$D$15</f>
        <v>The TB Programmatic Gap Table estimates the gaps for selected indicators of four priority modules in the Modular Framework: TB Prevention, Differentiated TB Testing Services, Treatment, Care and Support, and TB/HIV.</v>
      </c>
      <c r="B20" s="182"/>
      <c r="C20" s="182"/>
      <c r="D20" s="182"/>
      <c r="E20" s="183"/>
    </row>
    <row r="21" spans="1:5" ht="22.5" customHeight="1" x14ac:dyDescent="0.2">
      <c r="A21" s="172" t="str">
        <f>Translations!$D$17</f>
        <v xml:space="preserve">The TB Programmatic Gap Table is composed of three sections: Section A for data entry; Section B for the TB gap summary; and Section C for the summary of covered TB targets and contributions. </v>
      </c>
      <c r="B21" s="173"/>
      <c r="C21" s="173"/>
      <c r="D21" s="173"/>
      <c r="E21" s="174"/>
    </row>
    <row r="22" spans="1:5" x14ac:dyDescent="0.2">
      <c r="A22" s="184" t="str">
        <f>Translations!$D$18</f>
        <v xml:space="preserve">Section A. Data Entry Tabs
</v>
      </c>
      <c r="B22" s="185"/>
      <c r="C22" s="185"/>
      <c r="D22" s="185"/>
      <c r="E22" s="186"/>
    </row>
    <row r="23" spans="1:5" x14ac:dyDescent="0.2">
      <c r="A23" s="175" t="str">
        <f>Translations!$D$19</f>
        <v>Do not use copy-and-paste functions for any cells in Data Entry Tabs 1 and 2, Section A. This may alter the cell formatting and cause errors in automated formulas in other sections.</v>
      </c>
      <c r="B23" s="176"/>
      <c r="C23" s="176"/>
      <c r="D23" s="176"/>
      <c r="E23" s="177"/>
    </row>
    <row r="24" spans="1:5" x14ac:dyDescent="0.2">
      <c r="A24" s="187" t="str">
        <f>Translations!$D$20</f>
        <v>Data Entry Tab 1 (numerators)</v>
      </c>
      <c r="B24" s="188"/>
      <c r="C24" s="188"/>
      <c r="D24" s="188"/>
      <c r="E24" s="189"/>
    </row>
    <row r="25" spans="1:5" ht="15" customHeight="1" x14ac:dyDescent="0.2">
      <c r="A25" s="181" t="str">
        <f>Translations!$D$21</f>
        <v xml:space="preserve">Purpose: To select priority modules and indicators and input data for the numerator of selected indicators. All cells for data entry are highlighted in yellow. </v>
      </c>
      <c r="B25" s="182"/>
      <c r="C25" s="182"/>
      <c r="D25" s="182"/>
      <c r="E25" s="183"/>
    </row>
    <row r="26" spans="1:5" ht="15" customHeight="1" x14ac:dyDescent="0.2">
      <c r="A26" s="181" t="str">
        <f>Translations!$D$22</f>
        <v>The priority modules are the subgroup of modules of the Global Fund modular framework that have been selected for the programmatic gap tables design. These priority modules include standard indicators related to global targets of the corresponding disease component.</v>
      </c>
      <c r="B26" s="182"/>
      <c r="C26" s="182"/>
      <c r="D26" s="182"/>
      <c r="E26" s="183"/>
    </row>
    <row r="27" spans="1:5" x14ac:dyDescent="0.2">
      <c r="A27" s="181" t="str">
        <f>Translations!$D$23</f>
        <v>Specify the baseline year in cell H8 and years for the implementation period in cells J8, K8 and L8. These years will automatically apply to all tabs based on your input.</v>
      </c>
      <c r="B27" s="182"/>
      <c r="C27" s="182"/>
      <c r="D27" s="182"/>
      <c r="E27" s="183"/>
    </row>
    <row r="28" spans="1:5" ht="27.75" customHeight="1" x14ac:dyDescent="0.2">
      <c r="A28" s="181" t="str">
        <f>Translations!$D$24</f>
        <v>Requirements for indicator selection are specified for each priority module in Data Entry Tab 1 (Column D). First, select "Yes" for the priority modules related to Global Fund investments in the funding request. Selected modules and indicators will automatically appear in Data Entry Tab 2. The automated calculations of gaps and contributions will be shown in the TB gap summary tab (tab entitled Section_B_TB_Gaps) and the TB summary contributions tab (tab entitled Section_C_TB_CountryTargets&amp;Con), respectively.</v>
      </c>
      <c r="B28" s="182"/>
      <c r="C28" s="182"/>
      <c r="D28" s="182"/>
      <c r="E28" s="183"/>
    </row>
    <row r="29" spans="1:5" x14ac:dyDescent="0.2">
      <c r="A29" s="181" t="str">
        <f>Translations!$D$25</f>
        <v>Second, select "Yes" for the indicators related to Global Fund investments in the funding request.</v>
      </c>
      <c r="B29" s="182"/>
      <c r="C29" s="182"/>
      <c r="D29" s="182"/>
      <c r="E29" s="183"/>
    </row>
    <row r="30" spans="1:5" x14ac:dyDescent="0.2">
      <c r="A30" s="181" t="str">
        <f>Translations!$D$26</f>
        <v>The TB/HIV module and its priority indicator are included in both the HIV and TB Programmatic Gap Tables. When Applicants are submitting requests for both diseases and must complete both tables, this module should be filled out only once, in either table.
Then input baseline data using the latest programmatic results available, country targets based on the National Strategic Plan (NSP) or equivalent, and split by funding sources for the numerators of the selected indicators. Ideally, this split of targets is based on a costed NSP and considers specific resources needed to achieve the indicator target. Additional guidance specific to the indicators is provided in Column AF in Data Entry Tab 1.</v>
      </c>
      <c r="B30" s="182"/>
      <c r="C30" s="182"/>
      <c r="D30" s="182"/>
      <c r="E30" s="183"/>
    </row>
    <row r="31" spans="1:5" x14ac:dyDescent="0.2">
      <c r="A31" s="181" t="str">
        <f>Translations!$D$27</f>
        <v>Complete the comment box. Provide explanatory comments for baseline and target assumptions, including the rationale for the target splits and the source of assumptions when a costed NSP is not available.</v>
      </c>
      <c r="B31" s="182"/>
      <c r="C31" s="182"/>
      <c r="D31" s="182"/>
      <c r="E31" s="183"/>
    </row>
    <row r="32" spans="1:5" ht="37.5" customHeight="1" x14ac:dyDescent="0.2">
      <c r="A32" s="181" t="str">
        <f>Translations!$D$28</f>
        <v>For countries where domestic resources are covering all or most essential commodities and other costs for service delivery related to the selected priority indicator, estimating the contributions from other sources, including the Global Fund, can be difficult. Applicants may consider assumptions that may apply only to the local context and will require national programs to consider how the interventions and activities to be funded by the Global Fund will contribute to sustaining or scaling up service delivery to achieve the targets of priority indicators. In these cases, Applicants may estimate the Global Fund contribution in terms of the proportion of the target that such interventions can help to achieve and provide their assumptions in the comment box. Additionally, assumptions and rationale for available funding by sources in the Programmatic Gap Table should be aligned with the funding landscape table.</v>
      </c>
      <c r="B32" s="182"/>
      <c r="C32" s="182"/>
      <c r="D32" s="182"/>
      <c r="E32" s="183"/>
    </row>
    <row r="33" spans="1:5" ht="20.25" customHeight="1" x14ac:dyDescent="0.2">
      <c r="A33" s="181" t="str">
        <f>Translations!$D$29</f>
        <v>Once the data entry for selected priority modules and indicators is complete, proceed to Data Entry Tab 2.</v>
      </c>
      <c r="B33" s="182"/>
      <c r="C33" s="182"/>
      <c r="D33" s="182"/>
      <c r="E33" s="183"/>
    </row>
    <row r="34" spans="1:5" x14ac:dyDescent="0.2">
      <c r="A34" s="198" t="str">
        <f>Translations!$D$30</f>
        <v>Data Entry Tab 2 (denominators and estimates)</v>
      </c>
      <c r="B34" s="199"/>
      <c r="C34" s="199"/>
      <c r="D34" s="199"/>
      <c r="E34" s="200"/>
    </row>
    <row r="35" spans="1:5" x14ac:dyDescent="0.2">
      <c r="A35" s="172" t="str">
        <f>Translations!$D$31</f>
        <v>Purpose: To input the data corresponding to estimates and/or denominators of selected indicators. All the cells for data entry are highlighted in yellow.</v>
      </c>
      <c r="B35" s="173"/>
      <c r="C35" s="173"/>
      <c r="D35" s="173"/>
      <c r="E35" s="174"/>
    </row>
    <row r="36" spans="1:5" x14ac:dyDescent="0.2">
      <c r="A36" s="172" t="str">
        <f>Translations!$D$32</f>
        <v>Selected indicators in Data Entry Tab 1 will automatically be selected for completion in Data Entry Tab 2 (Column C).</v>
      </c>
      <c r="B36" s="173"/>
      <c r="C36" s="173"/>
      <c r="D36" s="173"/>
      <c r="E36" s="174"/>
    </row>
    <row r="37" spans="1:5" x14ac:dyDescent="0.2">
      <c r="A37" s="172" t="str">
        <f>Translations!$D$33</f>
        <v>Input country estimates or denominators for baselines and targets of selected indicators. Additional specific guidance is provided in the same tab.</v>
      </c>
      <c r="B37" s="173"/>
      <c r="C37" s="173"/>
      <c r="D37" s="173"/>
      <c r="E37" s="174"/>
    </row>
    <row r="38" spans="1:5" ht="21" customHeight="1" x14ac:dyDescent="0.2">
      <c r="A38" s="172" t="str">
        <f>Translations!$D$34</f>
        <v>Complete the comment box by providing key assumptions for country estimates and specify the relevant data sources.</v>
      </c>
      <c r="B38" s="173"/>
      <c r="C38" s="173"/>
      <c r="D38" s="173"/>
      <c r="E38" s="174"/>
    </row>
    <row r="39" spans="1:5" x14ac:dyDescent="0.2">
      <c r="A39" s="195" t="str">
        <f>Translations!$D$35</f>
        <v>Section B. TB gaps summary</v>
      </c>
      <c r="B39" s="196"/>
      <c r="C39" s="196"/>
      <c r="D39" s="196"/>
      <c r="E39" s="197"/>
    </row>
    <row r="40" spans="1:5" x14ac:dyDescent="0.2">
      <c r="A40" s="172" t="str">
        <f>Translations!$D$36</f>
        <v>Purpose: To present the automated calculation of gaps for the selected indicators. The programmatic gap is estimated using data provided by Applicants in Data Entry Tabs 1 and 2.</v>
      </c>
      <c r="B40" s="173"/>
      <c r="C40" s="173"/>
      <c r="D40" s="173"/>
      <c r="E40" s="174"/>
    </row>
    <row r="41" spans="1:5" x14ac:dyDescent="0.2">
      <c r="A41" s="172" t="str">
        <f>Translations!$D$37</f>
        <v>Use quantified programmatic gaps as reference for prioritizing interventions in the Prioritized Above Allocation Request tool (PAAR). Prioritize the gap to reach country targets when proposing activities in the PAAR that aim to close that gap.</v>
      </c>
      <c r="B41" s="173"/>
      <c r="C41" s="173"/>
      <c r="D41" s="173"/>
      <c r="E41" s="174"/>
    </row>
    <row r="42" spans="1:5" ht="20.25" customHeight="1" x14ac:dyDescent="0.2">
      <c r="A42" s="172" t="str">
        <f>Translations!$D$38</f>
        <v>Gaps to reach global targets and the total need can help to clarify ambition, prioritization, additional resource needs, and inform in-country advocacy to accelerate progress toward global targets.</v>
      </c>
      <c r="B42" s="173"/>
      <c r="C42" s="173"/>
      <c r="D42" s="173"/>
      <c r="E42" s="174"/>
    </row>
    <row r="43" spans="1:5" x14ac:dyDescent="0.2">
      <c r="A43" s="178" t="str">
        <f>Translations!$D$39</f>
        <v>Section C. Summary of covered TB targets and contributions by all sources</v>
      </c>
      <c r="B43" s="179"/>
      <c r="C43" s="179"/>
      <c r="D43" s="179"/>
      <c r="E43" s="180"/>
    </row>
    <row r="44" spans="1:5" x14ac:dyDescent="0.2">
      <c r="A44" s="181" t="str">
        <f>Translations!$D$40</f>
        <v>Outcome indicators TB O-5 (TB treatment coverage) and TB O-6.1 (RR-TB treatment coverage) are interlinked indicators with TBDT-1 and DRTB-2 indicators. These are automatically calculated in this tab only and does not require selection by the Applicant.
Purpose: To present the automated calculations of the contributions to covered targets by available funding sources. Targets covered by all sources and contributions (i.e., domestic, Global Fund and other external donors) are calculated using data provided by the Applicant in Data Entry Tabs 1 and 2.</v>
      </c>
      <c r="B44" s="182"/>
      <c r="C44" s="182"/>
      <c r="D44" s="182"/>
      <c r="E44" s="183"/>
    </row>
    <row r="45" spans="1:5" x14ac:dyDescent="0.2">
      <c r="A45" s="175" t="str">
        <f>Translations!$D$41</f>
        <v xml:space="preserve">Ensure alignment between this tab and the Performance Framework. Selected priority modules and the respective selected coverage indicators can be included in the Performance Framework, in alignment with the indicator selection guidance (see Global Fund Indicator Guidance Sheets). </v>
      </c>
      <c r="B45" s="176"/>
      <c r="C45" s="176"/>
      <c r="D45" s="176"/>
      <c r="E45" s="177"/>
    </row>
    <row r="46" spans="1:5" ht="14.25" customHeight="1" x14ac:dyDescent="0.2">
      <c r="A46" s="175" t="str">
        <f>Translations!$D$42</f>
        <v xml:space="preserve">Country targets or NSP targets should guide target setting in the Programmatic Gap Table and Performance Framework, considering factors such as scope of targets (national versus subnational), availability of funding to cover national targets and share of targets by available funding sources. </v>
      </c>
      <c r="B46" s="176"/>
      <c r="C46" s="176"/>
      <c r="D46" s="176"/>
      <c r="E46" s="177"/>
    </row>
    <row r="47" spans="1:5" ht="13.5" customHeight="1" x14ac:dyDescent="0.2">
      <c r="A47" s="175" t="str">
        <f>Translations!$D$43</f>
        <v>Consider the proportion of national targets covered by contributions from all sources, as well as any identified gaps, when documenting ambition, sustainability, and transition aspects in the Funding Request narrative</v>
      </c>
      <c r="B47" s="176"/>
      <c r="C47" s="176"/>
      <c r="D47" s="176"/>
      <c r="E47" s="177"/>
    </row>
    <row r="48" spans="1:5" ht="33" customHeight="1" thickBot="1" x14ac:dyDescent="0.25">
      <c r="A48" s="169" t="str">
        <f>Translations!$D$44</f>
        <v>The average contribution of the Global Fund to the targets is automatically calculated in column AF for each selected priority module completed by the Applicant. The average contribution is calculated for the three years of implementation period of the funding request, using the data provided for the targets of all indicators within each priority module. When the priority modules for which the Global Fund contribution is 35% or higher, Applicants must complete the Detailed Disease Financial Gap tab for that priority module in the Funding Landscape Table.</v>
      </c>
      <c r="B48" s="170"/>
      <c r="C48" s="170"/>
      <c r="D48" s="170"/>
      <c r="E48" s="171"/>
    </row>
    <row r="49" spans="1:5" ht="13.5" thickBot="1" x14ac:dyDescent="0.25"/>
    <row r="50" spans="1:5" s="125" customFormat="1" ht="15" x14ac:dyDescent="0.2">
      <c r="A50" s="166" t="str">
        <f>Translations!$D$12</f>
        <v>Color Legend</v>
      </c>
      <c r="B50" s="167"/>
      <c r="C50" s="167"/>
      <c r="D50" s="167"/>
      <c r="E50" s="168"/>
    </row>
    <row r="51" spans="1:5" s="125" customFormat="1" x14ac:dyDescent="0.2">
      <c r="A51" s="201" t="str">
        <f>Translations!$D$138</f>
        <v>Section</v>
      </c>
      <c r="B51" s="202"/>
      <c r="C51" s="120" t="str">
        <f>Translations!$D$139</f>
        <v>Color</v>
      </c>
      <c r="D51" s="121" t="str">
        <f>Translations!$D$140</f>
        <v>Legend</v>
      </c>
      <c r="E51" s="144" t="str">
        <f>Translations!$D$141</f>
        <v>Action for the Applicant</v>
      </c>
    </row>
    <row r="52" spans="1:5" s="125" customFormat="1" ht="25.5" x14ac:dyDescent="0.2">
      <c r="A52" s="203" t="s">
        <v>335</v>
      </c>
      <c r="B52" s="122" t="str">
        <f>Translations!$D$142</f>
        <v>Tab 1 and 2
Numerator and denominator</v>
      </c>
      <c r="C52" s="135"/>
      <c r="D52" s="123" t="str">
        <f>Translations!$D$143</f>
        <v xml:space="preserve">Fields for data entry or selection from drop down lists. </v>
      </c>
      <c r="E52" s="145" t="str">
        <f>Translations!$D$144</f>
        <v>Please complete the data following the guidance provided for each indicator.</v>
      </c>
    </row>
    <row r="53" spans="1:5" s="125" customFormat="1" ht="38.25" x14ac:dyDescent="0.2">
      <c r="A53" s="204"/>
      <c r="B53" s="206" t="str">
        <f>Translations!$D$145</f>
        <v>Tab 1
Country target not covered</v>
      </c>
      <c r="C53" s="126"/>
      <c r="D53" s="123" t="str">
        <f>Translations!$D$146</f>
        <v>Error. The number is &lt;0. A negative value means that the sum of each source is higher than the national strategic target.</v>
      </c>
      <c r="E53" s="145" t="str">
        <f>Translations!$D$148</f>
        <v xml:space="preserve">Applicants are required to correct negative values.   </v>
      </c>
    </row>
    <row r="54" spans="1:5" s="125" customFormat="1" ht="76.5" x14ac:dyDescent="0.2">
      <c r="A54" s="205"/>
      <c r="B54" s="207"/>
      <c r="C54" s="127" t="str">
        <f>Translations!$D$150</f>
        <v>red font</v>
      </c>
      <c r="D54" s="123" t="str">
        <f>Translations!$D$147</f>
        <v>Country target not covered (Columns Z, AA and AB). Highlights all values which are &gt;0. A positive number means that there is a portion of the numerator target not covered by any available source of funding.</v>
      </c>
      <c r="E54" s="145" t="str">
        <f>Translations!$D$149</f>
        <v>Positive values are accepted. Applicants are encouraged to verify that values are correct, as these values determine the gap to country target and global targets.</v>
      </c>
    </row>
    <row r="55" spans="1:5" s="125" customFormat="1" x14ac:dyDescent="0.2">
      <c r="A55" s="146"/>
      <c r="B55" s="147"/>
      <c r="C55" s="148"/>
      <c r="D55" s="149"/>
      <c r="E55" s="150"/>
    </row>
    <row r="56" spans="1:5" s="125" customFormat="1" x14ac:dyDescent="0.2">
      <c r="A56" s="201" t="str">
        <f>Translations!$D$138</f>
        <v>Section</v>
      </c>
      <c r="B56" s="202"/>
      <c r="C56" s="120" t="str">
        <f>Translations!$D$139</f>
        <v>Color</v>
      </c>
      <c r="D56" s="121" t="str">
        <f>Translations!$D$140</f>
        <v>Legend</v>
      </c>
      <c r="E56" s="144" t="str">
        <f>Translations!$D$141</f>
        <v>Action for the Applicant</v>
      </c>
    </row>
    <row r="57" spans="1:5" s="125" customFormat="1" ht="89.25" x14ac:dyDescent="0.2">
      <c r="A57" s="208" t="s">
        <v>345</v>
      </c>
      <c r="B57" s="209" t="str">
        <f>Translations!$D$151</f>
        <v>The gap to country and gap to global target</v>
      </c>
      <c r="C57" s="126"/>
      <c r="D57" s="123" t="str">
        <f>Translations!$D$152</f>
        <v>Error. The gap resulted negative (&lt;0%).</v>
      </c>
      <c r="E57" s="145" t="str">
        <f>Translations!$D$153</f>
        <v xml:space="preserve">The gap result for country targets is a negative number:
This indicates that the sum of the targets covered by all sources is above the country target. Applicants need to correct this issue before submission. 
The gap to global target is a negative number:
This indicated that the country target and covered targets are above the global target estimated and/or the estimated need. Applicants are encouraged to correct this issue by reviewing target ambition and/or estimates provided. </v>
      </c>
    </row>
    <row r="58" spans="1:5" s="125" customFormat="1" ht="25.5" x14ac:dyDescent="0.2">
      <c r="A58" s="208"/>
      <c r="B58" s="210"/>
      <c r="C58" s="128" t="str">
        <f>Translations!$D$154</f>
        <v>red font</v>
      </c>
      <c r="D58" s="123" t="str">
        <f>Translations!$D$157</f>
        <v>The gap to country target or global target is 50% or higher.</v>
      </c>
      <c r="E58" s="214" t="str">
        <f>Translations!$D$160</f>
        <v>Critical gaps (e.g. highlighted in red and orange) should inform investment prioritization in the Funding Request. Ensure alignment with other components of the Funding Request, such as the Funding Landscape Table and PAAR.</v>
      </c>
    </row>
    <row r="59" spans="1:5" s="125" customFormat="1" ht="25.5" x14ac:dyDescent="0.2">
      <c r="A59" s="208"/>
      <c r="B59" s="210"/>
      <c r="C59" s="129" t="str">
        <f>Translations!$D$155</f>
        <v>orange font</v>
      </c>
      <c r="D59" s="123" t="str">
        <f>Translations!$D$158</f>
        <v xml:space="preserve">The gap to country target or global target is above 10 and below 50%. </v>
      </c>
      <c r="E59" s="214"/>
    </row>
    <row r="60" spans="1:5" s="125" customFormat="1" ht="25.5" x14ac:dyDescent="0.2">
      <c r="A60" s="208"/>
      <c r="B60" s="211"/>
      <c r="C60" s="130" t="str">
        <f>Translations!$D$156</f>
        <v>blue font</v>
      </c>
      <c r="D60" s="123" t="str">
        <f>Translations!$D$159</f>
        <v>The gap to country target or global target is 10% or below.</v>
      </c>
      <c r="E60" s="214"/>
    </row>
    <row r="61" spans="1:5" s="125" customFormat="1" x14ac:dyDescent="0.2">
      <c r="A61" s="146"/>
      <c r="B61" s="151"/>
      <c r="C61" s="152"/>
      <c r="D61" s="149"/>
      <c r="E61" s="153"/>
    </row>
    <row r="62" spans="1:5" s="125" customFormat="1" x14ac:dyDescent="0.2">
      <c r="A62" s="201" t="str">
        <f>Translations!$D$138</f>
        <v>Section</v>
      </c>
      <c r="B62" s="202"/>
      <c r="C62" s="120" t="str">
        <f>Translations!$D$139</f>
        <v>Color</v>
      </c>
      <c r="D62" s="121" t="str">
        <f>Translations!$D$140</f>
        <v>Legend</v>
      </c>
      <c r="E62" s="144" t="str">
        <f>Translations!$D$141</f>
        <v>Action for the Applicant</v>
      </c>
    </row>
    <row r="63" spans="1:5" s="125" customFormat="1" ht="38.25" x14ac:dyDescent="0.2">
      <c r="A63" s="208" t="s">
        <v>351</v>
      </c>
      <c r="B63" s="215" t="str">
        <f>Translations!$D$161</f>
        <v>Country target covered</v>
      </c>
      <c r="C63" s="126"/>
      <c r="D63" s="133" t="str">
        <f>Translations!$D$163</f>
        <v xml:space="preserve">
Error. More than 100% of the country target is covered.</v>
      </c>
      <c r="E63" s="145" t="str">
        <f>Translations!$D$168</f>
        <v>The split of the country target numerator by sources should be revised and corrected in Section A, Tab 1 (Numerator).</v>
      </c>
    </row>
    <row r="64" spans="1:5" s="125" customFormat="1" ht="25.5" x14ac:dyDescent="0.2">
      <c r="A64" s="208"/>
      <c r="B64" s="215"/>
      <c r="C64" s="128" t="str">
        <f>Translations!$D$154</f>
        <v>red font</v>
      </c>
      <c r="D64" s="133" t="str">
        <f>Translations!$D$164</f>
        <v>Less than 50% of the country target is covered.</v>
      </c>
      <c r="E64" s="214" t="str">
        <f>Translations!$D$169</f>
        <v>Critical gaps (e.g. highlighted in red and orange) should inform investment prioritization in the Funding Request. Ensure alignment with other components of the Funding Request such as the Funding Landscape Table and PAAR.</v>
      </c>
    </row>
    <row r="65" spans="1:5" s="125" customFormat="1" ht="25.5" x14ac:dyDescent="0.2">
      <c r="A65" s="208"/>
      <c r="B65" s="215"/>
      <c r="C65" s="129" t="str">
        <f>Translations!$D$155</f>
        <v>orange font</v>
      </c>
      <c r="D65" s="133" t="str">
        <f>Translations!$D$165</f>
        <v>Between 50% and &lt;90% of the country target is covered.</v>
      </c>
      <c r="E65" s="214"/>
    </row>
    <row r="66" spans="1:5" s="125" customFormat="1" ht="25.5" x14ac:dyDescent="0.2">
      <c r="A66" s="208"/>
      <c r="B66" s="215"/>
      <c r="C66" s="130" t="str">
        <f>Translations!$D$156</f>
        <v>blue font</v>
      </c>
      <c r="D66" s="133" t="str">
        <f>Translations!$D$166</f>
        <v>90% of more of the country target is covered.</v>
      </c>
      <c r="E66" s="214"/>
    </row>
    <row r="67" spans="1:5" s="125" customFormat="1" ht="38.25" x14ac:dyDescent="0.2">
      <c r="A67" s="208"/>
      <c r="B67" s="124" t="str">
        <f>Translations!$D$162</f>
        <v>Global Fund contribution</v>
      </c>
      <c r="C67" s="131"/>
      <c r="D67" s="133" t="str">
        <f>Translations!$D$167</f>
        <v>Global Fund average contribution to the country covered target during the implementation period is 35% or more.</v>
      </c>
      <c r="E67" s="154" t="str">
        <f>Translations!$D$170</f>
        <v>The Global Fund contribution to the target is material. Ensure alignment with the assumptions provided for the programmatic split by sources and the Funding Landscape Table.</v>
      </c>
    </row>
    <row r="68" spans="1:5" s="125" customFormat="1" x14ac:dyDescent="0.2">
      <c r="A68" s="155"/>
      <c r="B68" s="156"/>
      <c r="C68" s="148"/>
      <c r="D68" s="157"/>
      <c r="E68" s="158"/>
    </row>
    <row r="69" spans="1:5" s="125" customFormat="1" ht="39" thickBot="1" x14ac:dyDescent="0.25">
      <c r="A69" s="212" t="str">
        <f>Translations!$D$171</f>
        <v>All sections</v>
      </c>
      <c r="B69" s="213"/>
      <c r="C69" s="159"/>
      <c r="D69" s="160" t="str">
        <f>Translations!$D$172</f>
        <v>Fields not required for completion, based on the Applicant's module and/or indicator selection.</v>
      </c>
      <c r="E69" s="161" t="str">
        <f>Translations!$D$173</f>
        <v xml:space="preserve">Applicants can revise the module and/or indicator selection in Section A, Tab 1 (Numerator) to enable data entry for these fields.
</v>
      </c>
    </row>
    <row r="70" spans="1:5" s="125" customFormat="1" x14ac:dyDescent="0.2"/>
  </sheetData>
  <sheetProtection algorithmName="SHA-512" hashValue="EcEFtXvS/mz5dhjwT1XPzLRpKzVkUauSY05u9GKN7HPxo2Tdp0Tcpoh03u8b0Mv88Yhp5ypgup2tgxyK5CaRcA==" saltValue="Uxs+bgWf7mX0/KsFOZI9zw==" spinCount="100000" sheet="1" formatColumns="0" formatRows="0"/>
  <mergeCells count="50">
    <mergeCell ref="A26:E26"/>
    <mergeCell ref="A69:B69"/>
    <mergeCell ref="E58:E60"/>
    <mergeCell ref="A62:B62"/>
    <mergeCell ref="A63:A67"/>
    <mergeCell ref="B63:B66"/>
    <mergeCell ref="E64:E66"/>
    <mergeCell ref="A51:B51"/>
    <mergeCell ref="A52:A54"/>
    <mergeCell ref="B53:B54"/>
    <mergeCell ref="A56:B56"/>
    <mergeCell ref="A57:A60"/>
    <mergeCell ref="B57:B60"/>
    <mergeCell ref="A27:E27"/>
    <mergeCell ref="A28:E28"/>
    <mergeCell ref="A29:E29"/>
    <mergeCell ref="A40:E40"/>
    <mergeCell ref="A39:E39"/>
    <mergeCell ref="A36:E36"/>
    <mergeCell ref="A37:E37"/>
    <mergeCell ref="A38:E38"/>
    <mergeCell ref="A34:E34"/>
    <mergeCell ref="A35:E35"/>
    <mergeCell ref="A30:E30"/>
    <mergeCell ref="A31:E31"/>
    <mergeCell ref="A32:E32"/>
    <mergeCell ref="A33:E33"/>
    <mergeCell ref="A2:C2"/>
    <mergeCell ref="A3:C3"/>
    <mergeCell ref="A4:C4"/>
    <mergeCell ref="A5:C5"/>
    <mergeCell ref="A12:B12"/>
    <mergeCell ref="A19:E19"/>
    <mergeCell ref="A20:E20"/>
    <mergeCell ref="A25:E25"/>
    <mergeCell ref="A16:E16"/>
    <mergeCell ref="A18:E18"/>
    <mergeCell ref="A21:E21"/>
    <mergeCell ref="A22:E22"/>
    <mergeCell ref="A24:E24"/>
    <mergeCell ref="A23:E23"/>
    <mergeCell ref="A50:E50"/>
    <mergeCell ref="A48:E48"/>
    <mergeCell ref="A41:E41"/>
    <mergeCell ref="A42:E42"/>
    <mergeCell ref="A45:E45"/>
    <mergeCell ref="A46:E46"/>
    <mergeCell ref="A43:E43"/>
    <mergeCell ref="A44:E44"/>
    <mergeCell ref="A47:E47"/>
  </mergeCells>
  <dataValidations count="1">
    <dataValidation type="list" allowBlank="1" showInputMessage="1" showErrorMessage="1" error="Invalid entry. Select from dropdown list._x000a_Saisie invalide. Sélectionnez de la liste déroulante._x000a_Entrada no válida. Seleccione de la lista desplegable." sqref="B10" xr:uid="{8BD85DEA-5D40-4D47-AB49-F8D94013BD30}">
      <formula1>ApplicantType</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error="Invalid entry. Select from dropdown list._x000a_Saisie invalide. Sélectionnez de la liste déroulante._x000a_Entrada no válida. Seleccione de la lista desplegable." xr:uid="{D5E45563-CAD6-4ED2-A93C-2B48E41E1A9A}">
          <x14:formula1>
            <xm:f>IF(StaticData!$I$5 = TRUE, INDIRECT("FakeRange"), LanguageList)</xm:f>
          </x14:formula1>
          <xm:sqref>B14</xm:sqref>
        </x14:dataValidation>
        <x14:dataValidation type="list" allowBlank="1" showInputMessage="1" showErrorMessage="1" xr:uid="{F390FB3F-D086-41D0-A9F6-D99500BA82F1}">
          <x14:formula1>
            <xm:f>_xlfn.IFS(Language="English",StaticData!$N$5:$N$243,Language="Francais",StaticData!$O$5:$O$243,Language="Español",StaticData!$P$5:$P$243)</xm:f>
          </x14:formula1>
          <xm:sqref>B8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FDCC9-3AE9-44E0-81FA-0C6C515E5972}">
  <sheetPr codeName="Sheet4">
    <tabColor rgb="FFFFFF00"/>
  </sheetPr>
  <dimension ref="A1:AM15"/>
  <sheetViews>
    <sheetView showGridLines="0" topLeftCell="C1" workbookViewId="0">
      <selection activeCell="F9" sqref="F9"/>
    </sheetView>
  </sheetViews>
  <sheetFormatPr defaultColWidth="8.85546875" defaultRowHeight="12.75" x14ac:dyDescent="0.2"/>
  <cols>
    <col min="1" max="1" width="11" style="92" customWidth="1"/>
    <col min="2" max="2" width="38.42578125" style="46" customWidth="1"/>
    <col min="3" max="3" width="13.85546875" style="92" customWidth="1"/>
    <col min="4" max="4" width="14.5703125" style="92" customWidth="1"/>
    <col min="5" max="5" width="15.5703125" style="82" customWidth="1"/>
    <col min="6" max="6" width="59.85546875" style="46" customWidth="1"/>
    <col min="7" max="7" width="1.42578125" style="53" customWidth="1"/>
    <col min="8" max="8" width="10.140625" style="93" customWidth="1"/>
    <col min="9" max="9" width="1.85546875" style="38" customWidth="1"/>
    <col min="10" max="11" width="8.85546875" style="39"/>
    <col min="12" max="12" width="9.5703125" style="39" customWidth="1"/>
    <col min="13" max="13" width="1.85546875" style="38" customWidth="1"/>
    <col min="14" max="16" width="8.85546875" style="39"/>
    <col min="17" max="17" width="1.85546875" style="38" customWidth="1"/>
    <col min="18" max="20" width="8.85546875" style="39"/>
    <col min="21" max="21" width="1.42578125" style="38" customWidth="1"/>
    <col min="22" max="24" width="8.85546875" style="39"/>
    <col min="25" max="25" width="1.85546875" style="38" customWidth="1"/>
    <col min="26" max="26" width="8.140625" style="39" customWidth="1"/>
    <col min="27" max="28" width="8.85546875" style="39"/>
    <col min="29" max="29" width="2" style="38" customWidth="1"/>
    <col min="30" max="30" width="42.85546875" style="39" customWidth="1"/>
    <col min="31" max="31" width="3" style="38" customWidth="1"/>
    <col min="32" max="32" width="95.140625" style="39" customWidth="1"/>
    <col min="33" max="33" width="8.85546875" style="39"/>
    <col min="34" max="37" width="8.85546875" style="39" hidden="1" customWidth="1"/>
    <col min="38" max="38" width="8.85546875" style="38" hidden="1" customWidth="1"/>
    <col min="39" max="39" width="22.140625" style="39" hidden="1" customWidth="1"/>
    <col min="40" max="40" width="0" style="39" hidden="1" customWidth="1"/>
    <col min="41" max="16384" width="8.85546875" style="39"/>
  </cols>
  <sheetData>
    <row r="1" spans="1:39" x14ac:dyDescent="0.2">
      <c r="A1" s="94" t="str">
        <f>Translations!$D$46</f>
        <v>Data Entry: Elementary Indicators (Numerators)</v>
      </c>
      <c r="B1" s="95"/>
      <c r="C1" s="49"/>
      <c r="D1" s="49"/>
      <c r="E1" s="49"/>
      <c r="F1" s="49"/>
      <c r="G1" s="49"/>
      <c r="H1" s="49"/>
      <c r="I1" s="49"/>
      <c r="J1" s="49"/>
      <c r="K1" s="49"/>
      <c r="L1" s="49"/>
      <c r="M1" s="96"/>
      <c r="N1" s="49"/>
      <c r="O1" s="49"/>
      <c r="P1" s="49"/>
      <c r="Q1" s="49"/>
      <c r="R1" s="49"/>
      <c r="S1" s="49"/>
      <c r="T1" s="49"/>
      <c r="U1" s="49"/>
      <c r="V1" s="49"/>
      <c r="W1" s="49"/>
      <c r="X1" s="49"/>
      <c r="Y1" s="49"/>
      <c r="Z1" s="49"/>
      <c r="AA1" s="49"/>
      <c r="AB1" s="49"/>
      <c r="AC1" s="49"/>
      <c r="AD1" s="49"/>
    </row>
    <row r="2" spans="1:39" ht="15" customHeight="1" x14ac:dyDescent="0.2">
      <c r="A2" s="81" t="str">
        <f>Translations!$D$47</f>
        <v>Highlighted</v>
      </c>
      <c r="B2" s="48" t="str">
        <f>Translations!$D$48</f>
        <v>cells to be completed by Applicants using country data</v>
      </c>
      <c r="C2" s="84"/>
      <c r="D2" s="84"/>
      <c r="E2" s="84"/>
      <c r="F2" s="84"/>
      <c r="G2" s="84"/>
      <c r="H2" s="84"/>
      <c r="I2" s="84"/>
      <c r="J2" s="38"/>
      <c r="K2" s="52"/>
      <c r="L2" s="84"/>
      <c r="M2" s="84"/>
      <c r="N2" s="84"/>
      <c r="O2" s="84"/>
      <c r="P2" s="84"/>
      <c r="Q2" s="84"/>
      <c r="R2" s="84"/>
      <c r="S2" s="84"/>
      <c r="T2" s="84"/>
      <c r="U2" s="84"/>
      <c r="V2" s="84"/>
      <c r="W2" s="84"/>
      <c r="X2" s="84"/>
      <c r="Y2" s="84"/>
      <c r="Z2" s="84"/>
      <c r="AA2" s="84"/>
      <c r="AB2" s="84"/>
      <c r="AC2" s="84"/>
      <c r="AD2" s="84"/>
    </row>
    <row r="3" spans="1:39" ht="18.95" customHeight="1" x14ac:dyDescent="0.2">
      <c r="A3" s="97" t="str">
        <f>Translations!$D$49</f>
        <v>* For the selection of the priority modules to complete, please refer to the instructions on the first tab. Priority modules and/or indicators that are not selected do not require completion by the Applicant.</v>
      </c>
      <c r="C3" s="84"/>
      <c r="D3" s="84"/>
      <c r="E3" s="84"/>
      <c r="F3" s="84"/>
      <c r="G3" s="84"/>
      <c r="H3" s="84"/>
      <c r="I3" s="84"/>
      <c r="J3" s="38"/>
      <c r="K3" s="52"/>
      <c r="L3" s="84"/>
      <c r="M3" s="84"/>
      <c r="N3" s="216" t="str">
        <f>Translations!$D$64</f>
        <v>Share of country targets by sources</v>
      </c>
      <c r="O3" s="216"/>
      <c r="P3" s="216"/>
      <c r="Q3" s="216"/>
      <c r="R3" s="216"/>
      <c r="S3" s="216"/>
      <c r="T3" s="216"/>
      <c r="U3" s="216"/>
      <c r="V3" s="216"/>
      <c r="W3" s="216"/>
      <c r="X3" s="216"/>
      <c r="Y3" s="49"/>
      <c r="Z3" s="217"/>
      <c r="AA3" s="217"/>
      <c r="AB3" s="217"/>
      <c r="AC3" s="85"/>
      <c r="AD3" s="85"/>
    </row>
    <row r="4" spans="1:39" s="38" customFormat="1" x14ac:dyDescent="0.2">
      <c r="B4" s="46"/>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row>
    <row r="5" spans="1:39" s="20" customFormat="1" ht="30" x14ac:dyDescent="0.2">
      <c r="E5" s="10"/>
      <c r="G5" s="10"/>
      <c r="H5" s="17" t="str">
        <f>Translations!$D$56</f>
        <v>Baseline</v>
      </c>
      <c r="I5" s="18"/>
      <c r="J5" s="216" t="str">
        <f>Translations!$D$57</f>
        <v>Country (National Strategic Plan) targets</v>
      </c>
      <c r="K5" s="216"/>
      <c r="L5" s="216"/>
      <c r="M5" s="18"/>
      <c r="N5" s="216" t="str">
        <f>Translations!$D$58</f>
        <v>Domestic resources</v>
      </c>
      <c r="O5" s="216"/>
      <c r="P5" s="216"/>
      <c r="Q5" s="18"/>
      <c r="R5" s="216" t="str">
        <f>Translations!$D$59</f>
        <v>External Resources (Non-Global Fund)</v>
      </c>
      <c r="S5" s="216"/>
      <c r="T5" s="216"/>
      <c r="U5" s="18"/>
      <c r="V5" s="216" t="str">
        <f>Translations!$D$60</f>
        <v>Global Fund allocation</v>
      </c>
      <c r="W5" s="216"/>
      <c r="X5" s="216"/>
      <c r="Y5" s="18"/>
      <c r="Z5" s="216" t="str">
        <f>Translations!$D$61</f>
        <v>Not covered by any source</v>
      </c>
      <c r="AA5" s="216"/>
      <c r="AB5" s="216"/>
      <c r="AC5" s="18"/>
      <c r="AD5" s="216" t="str">
        <f>Translations!$D$62</f>
        <v>Comments &amp; Assumptions
Please explain assumptions and sources as applicable</v>
      </c>
      <c r="AE5" s="21"/>
      <c r="AF5" s="216" t="str">
        <f>Translations!$D$63</f>
        <v>Additional guidance on the assumptions for the split of targets by sources</v>
      </c>
      <c r="AH5" s="216" t="s">
        <v>46</v>
      </c>
      <c r="AI5" s="216"/>
      <c r="AJ5" s="216"/>
      <c r="AK5" s="216"/>
      <c r="AL5" s="18"/>
      <c r="AM5" s="22" t="s">
        <v>47</v>
      </c>
    </row>
    <row r="6" spans="1:39" s="15" customFormat="1" ht="30" x14ac:dyDescent="0.25">
      <c r="A6" s="22" t="str">
        <f>Translations!$D$50</f>
        <v>No.</v>
      </c>
      <c r="B6" s="17" t="str">
        <f>Translations!$D$51</f>
        <v>Priority Module</v>
      </c>
      <c r="C6" s="22" t="str">
        <f>Translations!$D$52</f>
        <v>Requirement</v>
      </c>
      <c r="D6" s="22" t="str">
        <f>Translations!$D$53</f>
        <v>Selected (Y/N)*</v>
      </c>
      <c r="E6" s="22" t="str">
        <f>Translations!$D$54</f>
        <v>Indicator Code</v>
      </c>
      <c r="F6" s="23" t="str">
        <f>Translations!$D$55</f>
        <v>Numerators (elementary indicators)</v>
      </c>
      <c r="G6" s="10"/>
      <c r="H6" s="136"/>
      <c r="I6" s="137"/>
      <c r="J6" s="138"/>
      <c r="K6" s="138"/>
      <c r="L6" s="138"/>
      <c r="M6" s="30"/>
      <c r="N6" s="29" t="str">
        <f>IF($J$6 = "", "", $J$6)</f>
        <v/>
      </c>
      <c r="O6" s="29" t="str">
        <f>IF($K$6 = "", "", $K$6)</f>
        <v/>
      </c>
      <c r="P6" s="29" t="str">
        <f>IF($L$6 = "", "", $L$6)</f>
        <v/>
      </c>
      <c r="Q6" s="30"/>
      <c r="R6" s="29" t="str">
        <f>IF($J$6 = "", "", $J$6)</f>
        <v/>
      </c>
      <c r="S6" s="29" t="str">
        <f>IF($K$6 = "", "", $K$6)</f>
        <v/>
      </c>
      <c r="T6" s="29" t="str">
        <f>IF($L$6 = "", "", $L$6)</f>
        <v/>
      </c>
      <c r="U6" s="30"/>
      <c r="V6" s="29" t="str">
        <f>IF($J$6 = "", "", $J$6)</f>
        <v/>
      </c>
      <c r="W6" s="29" t="str">
        <f>IF($K$6 = "", "", $K$6)</f>
        <v/>
      </c>
      <c r="X6" s="29" t="str">
        <f>IF($L$6 = "", "", $L$6)</f>
        <v/>
      </c>
      <c r="Y6" s="30"/>
      <c r="Z6" s="29" t="str">
        <f>IF($J$6 = "", "", $J$6)</f>
        <v/>
      </c>
      <c r="AA6" s="29" t="str">
        <f>IF($K$6 = "", "", $K$6)</f>
        <v/>
      </c>
      <c r="AB6" s="29" t="str">
        <f>IF($L$6 = "", "", $L$6)</f>
        <v/>
      </c>
      <c r="AC6" s="24"/>
      <c r="AD6" s="216"/>
      <c r="AE6" s="14"/>
      <c r="AF6" s="216"/>
      <c r="AH6" s="25" t="str">
        <f>V6</f>
        <v/>
      </c>
      <c r="AI6" s="25" t="str">
        <f>W6</f>
        <v/>
      </c>
      <c r="AJ6" s="25" t="str">
        <f>X6</f>
        <v/>
      </c>
      <c r="AK6" s="25" t="s">
        <v>52</v>
      </c>
      <c r="AL6" s="24"/>
      <c r="AM6" s="25" t="s">
        <v>52</v>
      </c>
    </row>
    <row r="7" spans="1:39" s="38" customFormat="1" x14ac:dyDescent="0.2">
      <c r="A7" s="49"/>
      <c r="B7" s="49"/>
      <c r="C7" s="49"/>
      <c r="D7" s="49"/>
      <c r="E7" s="49"/>
      <c r="F7" s="49"/>
      <c r="G7" s="86"/>
      <c r="H7" s="87"/>
      <c r="I7" s="87"/>
      <c r="J7" s="112"/>
      <c r="K7" s="112"/>
      <c r="L7" s="112"/>
      <c r="M7" s="56"/>
      <c r="N7" s="56"/>
      <c r="O7" s="56"/>
      <c r="P7" s="56"/>
      <c r="Q7" s="56"/>
      <c r="R7" s="56"/>
      <c r="S7" s="56"/>
      <c r="T7" s="56"/>
      <c r="U7" s="56"/>
      <c r="V7" s="56"/>
      <c r="W7" s="56"/>
      <c r="X7" s="56"/>
      <c r="Y7" s="56"/>
      <c r="Z7" s="56"/>
      <c r="AA7" s="56"/>
      <c r="AB7" s="56"/>
      <c r="AC7" s="56"/>
      <c r="AD7" s="50"/>
    </row>
    <row r="8" spans="1:39" s="92" customFormat="1" ht="151.5" customHeight="1" x14ac:dyDescent="0.25">
      <c r="A8" s="34">
        <v>1</v>
      </c>
      <c r="B8" s="90" t="str">
        <f>Translations!$D65</f>
        <v>TB diagnosis, treatment and care - TB screening and diagnosis</v>
      </c>
      <c r="C8" s="89" t="str">
        <f>Translations!$D$71</f>
        <v>All HI/Core</v>
      </c>
      <c r="D8" s="98" t="str">
        <f>Translations!$D$135</f>
        <v>Please select</v>
      </c>
      <c r="E8" s="34" t="s">
        <v>55</v>
      </c>
      <c r="F8" s="37" t="str">
        <f>Translations!$D73</f>
        <v>Number of people diagnosed with a new episode of TB (all forms) and notified to the national health authority during the reporting period</v>
      </c>
      <c r="G8" s="53"/>
      <c r="H8" s="99"/>
      <c r="I8" s="54"/>
      <c r="J8" s="99"/>
      <c r="K8" s="99"/>
      <c r="L8" s="99"/>
      <c r="M8" s="54"/>
      <c r="N8" s="99"/>
      <c r="O8" s="99"/>
      <c r="P8" s="99"/>
      <c r="Q8" s="54"/>
      <c r="R8" s="99"/>
      <c r="S8" s="99"/>
      <c r="T8" s="99"/>
      <c r="U8" s="54"/>
      <c r="V8" s="99"/>
      <c r="W8" s="99"/>
      <c r="X8" s="99"/>
      <c r="Y8" s="54"/>
      <c r="Z8" s="100">
        <f>IFERROR(J8-N8-R8-V8, "")</f>
        <v>0</v>
      </c>
      <c r="AA8" s="100">
        <f>IFERROR(K8-O8-S8-W8, "")</f>
        <v>0</v>
      </c>
      <c r="AB8" s="100">
        <f>IFERROR(L8-P8-T8-X8, "")</f>
        <v>0</v>
      </c>
      <c r="AC8" s="82"/>
      <c r="AD8" s="91"/>
      <c r="AE8" s="82"/>
      <c r="AF8" s="35" t="str">
        <f>Translations!$D79</f>
        <v>Assumptions for the split of contributions by sources should include all interventions needed to find TB cases, screening, diagnosis, notification and treatment, and not limited to health products, equipment and service delivery costs. This includes active case finding, with screening in different settings (at health facilities and other institutions and the community) and passive case finding to achieve targets. Other interventions needed to achieve targets can be considered as part of the contribution of different sources, such as capacity building, quality improvement interventions, digital health, treatment adherence, differentiated service delivery and other areas. In the absence of a costed national strategic plan (NSP) that provides quantification and cost estimation of all resources contributed by different sources, Applicants can estimate proportions of potential contributions based on available information from other donors, the Global Fund, budgeted amounts and quantifiable resources. In this case, assumptions should be indicated in the comment box.</v>
      </c>
      <c r="AH8" s="34">
        <f>N8+R8+V8</f>
        <v>0</v>
      </c>
      <c r="AI8" s="34">
        <f>O8+S8+W8</f>
        <v>0</v>
      </c>
      <c r="AJ8" s="34">
        <f>P8+T8+X8</f>
        <v>0</v>
      </c>
      <c r="AK8" s="34">
        <f>AH8+AI8+AJ8</f>
        <v>0</v>
      </c>
      <c r="AL8" s="56"/>
      <c r="AM8" s="34">
        <f>V8+W8+X8</f>
        <v>0</v>
      </c>
    </row>
    <row r="9" spans="1:39" ht="153.94999999999999" customHeight="1" x14ac:dyDescent="0.2">
      <c r="A9" s="34">
        <v>2</v>
      </c>
      <c r="B9" s="90" t="str">
        <f>Translations!$D66</f>
        <v>DR-TB diagnosis, treatment and care</v>
      </c>
      <c r="C9" s="89" t="str">
        <f>Translations!$D$71</f>
        <v>All HI/Core</v>
      </c>
      <c r="D9" s="98" t="str">
        <f>Translations!$D$135</f>
        <v>Please select</v>
      </c>
      <c r="E9" s="34" t="s">
        <v>58</v>
      </c>
      <c r="F9" s="37" t="str">
        <f>Translations!$D74</f>
        <v>Number of people with laboratory-confirmed RR-TB notified during the reporting period</v>
      </c>
      <c r="H9" s="99"/>
      <c r="J9" s="99"/>
      <c r="K9" s="99"/>
      <c r="L9" s="99"/>
      <c r="N9" s="99"/>
      <c r="O9" s="99"/>
      <c r="P9" s="99"/>
      <c r="R9" s="99"/>
      <c r="S9" s="99"/>
      <c r="T9" s="99"/>
      <c r="V9" s="99"/>
      <c r="W9" s="99"/>
      <c r="X9" s="99"/>
      <c r="Z9" s="100">
        <f t="shared" ref="Z9:Z13" si="0">IFERROR(J9-N9-R9-V9, "")</f>
        <v>0</v>
      </c>
      <c r="AA9" s="100">
        <f t="shared" ref="AA9:AA13" si="1">IFERROR(K9-O9-S9-W9, "")</f>
        <v>0</v>
      </c>
      <c r="AB9" s="100">
        <f t="shared" ref="AB9:AB13" si="2">IFERROR(L9-P9-T9-X9, "")</f>
        <v>0</v>
      </c>
      <c r="AD9" s="91"/>
      <c r="AF9" s="35" t="str">
        <f>Translations!$D80</f>
        <v>Assumptions for the split of contributions by sources should include all interventions needed to find drug-resistant TB (DR-TB) cases, screening, diagnosis, notification and treatment, and not limited to health products, equipment and service delivery costs. Assumptions should also take into account that resources considered for this indicator should be additional to those accounted for TB notification and TB treatment coverage (susceptible TB, all forms in TBDT-1 indicator). Other interventions for quality improvement, treatment adherence, differentiated service delivery and other areas could also be considered as part of the contribution by different sources. In the absence of a costed NSP that provides quantification and cost estimation of all resources contributed by different sources, Applicants can estimate proportions of potential contributions based on available information from other donors, the Global Fund, budgeted amounts and quantifiable resources. In this case, assumptions should be indicated in the comment box.</v>
      </c>
      <c r="AH9" s="34">
        <f t="shared" ref="AH9:AJ13" si="3">N9+R9+V9</f>
        <v>0</v>
      </c>
      <c r="AI9" s="34">
        <f t="shared" si="3"/>
        <v>0</v>
      </c>
      <c r="AJ9" s="34">
        <f t="shared" si="3"/>
        <v>0</v>
      </c>
      <c r="AK9" s="34">
        <f t="shared" ref="AK9:AK13" si="4">AH9+AI9+AJ9</f>
        <v>0</v>
      </c>
      <c r="AL9" s="56"/>
      <c r="AM9" s="34">
        <f t="shared" ref="AM9:AM13" si="5">V9+W9+X9</f>
        <v>0</v>
      </c>
    </row>
    <row r="10" spans="1:39" ht="63.6" customHeight="1" x14ac:dyDescent="0.2">
      <c r="A10" s="34">
        <v>3</v>
      </c>
      <c r="B10" s="90" t="str">
        <f>Translations!$D67</f>
        <v>TB/DR-TB prevention - Preventive treatment (eligible contacts)</v>
      </c>
      <c r="C10" s="89" t="str">
        <f>Translations!$D$71</f>
        <v>All HI/Core</v>
      </c>
      <c r="D10" s="98" t="str">
        <f>Translations!$D$135</f>
        <v>Please select</v>
      </c>
      <c r="E10" s="34" t="s">
        <v>61</v>
      </c>
      <c r="F10" s="37" t="str">
        <f>Translations!$D75</f>
        <v>Number of eligible contacts of people with a new episode of bacteriologically confirmed pulmonary TB started on TB preventive treatment during the reporting period</v>
      </c>
      <c r="H10" s="99"/>
      <c r="J10" s="99"/>
      <c r="K10" s="99"/>
      <c r="L10" s="99"/>
      <c r="N10" s="99"/>
      <c r="O10" s="99"/>
      <c r="P10" s="99"/>
      <c r="R10" s="99"/>
      <c r="S10" s="99"/>
      <c r="T10" s="99"/>
      <c r="V10" s="99"/>
      <c r="W10" s="99"/>
      <c r="X10" s="99"/>
      <c r="Z10" s="100">
        <f t="shared" si="0"/>
        <v>0</v>
      </c>
      <c r="AA10" s="100">
        <f t="shared" si="1"/>
        <v>0</v>
      </c>
      <c r="AB10" s="100">
        <f t="shared" si="2"/>
        <v>0</v>
      </c>
      <c r="AD10" s="91"/>
      <c r="AF10" s="35" t="str">
        <f>Translations!$D81</f>
        <v xml:space="preserve">Assumptions for the split of contributions by sources should include all interventions needed to screen contacts of bacteriologically confirmed TB patients and to initiate and complete TB preventive treatment. This should include interventions in different settings and approaches, including at institutions and in the community. </v>
      </c>
      <c r="AH10" s="34">
        <f t="shared" si="3"/>
        <v>0</v>
      </c>
      <c r="AI10" s="34">
        <f t="shared" si="3"/>
        <v>0</v>
      </c>
      <c r="AJ10" s="34">
        <f t="shared" si="3"/>
        <v>0</v>
      </c>
      <c r="AK10" s="34">
        <f t="shared" si="4"/>
        <v>0</v>
      </c>
      <c r="AL10" s="56"/>
      <c r="AM10" s="34">
        <f t="shared" si="5"/>
        <v>0</v>
      </c>
    </row>
    <row r="11" spans="1:39" ht="110.1" customHeight="1" x14ac:dyDescent="0.2">
      <c r="A11" s="34">
        <v>4</v>
      </c>
      <c r="B11" s="90" t="str">
        <f>Translations!$D68</f>
        <v>TB/HIV</v>
      </c>
      <c r="C11" s="89" t="str">
        <f>Translations!$D$71</f>
        <v>All HI/Core</v>
      </c>
      <c r="D11" s="98" t="str">
        <f>Translations!$D$135</f>
        <v>Please select</v>
      </c>
      <c r="E11" s="118" t="s">
        <v>65</v>
      </c>
      <c r="F11" s="37" t="str">
        <f>Translations!$D76</f>
        <v>Number of people newly enrolled on antiretroviral therapy during the reporting period who also started TB preventive treatment during the reporting period</v>
      </c>
      <c r="H11" s="99"/>
      <c r="J11" s="99"/>
      <c r="K11" s="99"/>
      <c r="L11" s="99"/>
      <c r="N11" s="99"/>
      <c r="O11" s="99"/>
      <c r="P11" s="99"/>
      <c r="R11" s="99"/>
      <c r="S11" s="99"/>
      <c r="T11" s="99"/>
      <c r="V11" s="99"/>
      <c r="W11" s="99"/>
      <c r="X11" s="99"/>
      <c r="Z11" s="100">
        <f t="shared" si="0"/>
        <v>0</v>
      </c>
      <c r="AA11" s="100">
        <f t="shared" si="1"/>
        <v>0</v>
      </c>
      <c r="AB11" s="100">
        <f t="shared" si="2"/>
        <v>0</v>
      </c>
      <c r="AD11" s="91"/>
      <c r="AF11" s="35" t="str">
        <f>Translations!$D82</f>
        <v>Assumptions for the split of contributions by sources should include all interventions needed to scale up provision of TB preventive treatment in people living with HIV, beyond health products and service delivery. This includes capacity building, quality improvement interventions, support at the community level, digital health, differentiated service delivery and other areas. In the absence of a costed NSP that provides quantification of all resources contributed by different sources, Applicants can estimate proportions of potential contributions based on available information from other donors, the Global Fund, budgeted amounts and quantifiable resources. In this case, assumptions should be indicated in the comment box.</v>
      </c>
      <c r="AH11" s="34">
        <f t="shared" si="3"/>
        <v>0</v>
      </c>
      <c r="AI11" s="34">
        <f t="shared" si="3"/>
        <v>0</v>
      </c>
      <c r="AJ11" s="34">
        <f t="shared" si="3"/>
        <v>0</v>
      </c>
      <c r="AK11" s="34">
        <f t="shared" si="4"/>
        <v>0</v>
      </c>
      <c r="AL11" s="56"/>
      <c r="AM11" s="34">
        <f t="shared" si="5"/>
        <v>0</v>
      </c>
    </row>
    <row r="12" spans="1:39" ht="51" x14ac:dyDescent="0.2">
      <c r="A12" s="34">
        <v>5</v>
      </c>
      <c r="B12" s="90" t="str">
        <f>Translations!$D69</f>
        <v>Collaboration with other providers and sectors - Private provider engagement in TB/DR-TB care</v>
      </c>
      <c r="C12" s="89" t="str">
        <f>Translations!$D$72</f>
        <v>Optional</v>
      </c>
      <c r="D12" s="98" t="str">
        <f>Translations!$D$135</f>
        <v>Please select</v>
      </c>
      <c r="E12" s="34" t="s">
        <v>69</v>
      </c>
      <c r="F12" s="37" t="str">
        <f>Translations!$D77</f>
        <v>Number of people with a new episode of TB (all forms) who were notified and/or referred by non-NTP providers from private/nongovernmental facilities</v>
      </c>
      <c r="H12" s="99"/>
      <c r="J12" s="99"/>
      <c r="K12" s="99"/>
      <c r="L12" s="99"/>
      <c r="N12" s="99"/>
      <c r="O12" s="99"/>
      <c r="P12" s="99"/>
      <c r="R12" s="99"/>
      <c r="S12" s="99"/>
      <c r="T12" s="99"/>
      <c r="V12" s="99"/>
      <c r="W12" s="99"/>
      <c r="X12" s="99"/>
      <c r="Z12" s="100">
        <f t="shared" si="0"/>
        <v>0</v>
      </c>
      <c r="AA12" s="100">
        <f t="shared" si="1"/>
        <v>0</v>
      </c>
      <c r="AB12" s="100">
        <f t="shared" si="2"/>
        <v>0</v>
      </c>
      <c r="AD12" s="91"/>
      <c r="AF12" s="35" t="str">
        <f>Translations!$D83</f>
        <v>Assumptions for the split of contributions by sources can include all interventions needed to find TB cases, screening, diagnosis, notification and treatment, and not limited to health products, equipment and service delivery costs in nongovernmental facilities. Assumptions should explain which interventions are considered in alignment with the NSP or national guidelines for nongovernmental facilities.</v>
      </c>
      <c r="AH12" s="34">
        <f t="shared" si="3"/>
        <v>0</v>
      </c>
      <c r="AI12" s="34">
        <f t="shared" si="3"/>
        <v>0</v>
      </c>
      <c r="AJ12" s="34">
        <f t="shared" si="3"/>
        <v>0</v>
      </c>
      <c r="AK12" s="34">
        <f t="shared" si="4"/>
        <v>0</v>
      </c>
      <c r="AL12" s="56"/>
      <c r="AM12" s="34">
        <f t="shared" si="5"/>
        <v>0</v>
      </c>
    </row>
    <row r="13" spans="1:39" ht="70.5" customHeight="1" x14ac:dyDescent="0.2">
      <c r="A13" s="34">
        <v>6</v>
      </c>
      <c r="B13" s="90" t="str">
        <f>Translations!$D70</f>
        <v>Collaboration with other providers and sectors - Community-based TB/DR-TB care</v>
      </c>
      <c r="C13" s="89" t="str">
        <f>Translations!$D$72</f>
        <v>Optional</v>
      </c>
      <c r="D13" s="98" t="str">
        <f>Translations!$D$135</f>
        <v>Please select</v>
      </c>
      <c r="E13" s="34" t="s">
        <v>73</v>
      </c>
      <c r="F13" s="37" t="str">
        <f>Translations!$D78</f>
        <v>Number of people with new episodes of TB (all forms) that were referred by a community health worker or community volunteer to a health facility for diagnosis and notified to the basic management units(s)/treatment and reporting units during the reporting period</v>
      </c>
      <c r="H13" s="99"/>
      <c r="J13" s="99"/>
      <c r="K13" s="99"/>
      <c r="L13" s="99"/>
      <c r="N13" s="99"/>
      <c r="O13" s="99"/>
      <c r="P13" s="99"/>
      <c r="R13" s="99"/>
      <c r="S13" s="99"/>
      <c r="T13" s="99"/>
      <c r="V13" s="99"/>
      <c r="W13" s="99"/>
      <c r="X13" s="99"/>
      <c r="Z13" s="100">
        <f t="shared" si="0"/>
        <v>0</v>
      </c>
      <c r="AA13" s="100">
        <f t="shared" si="1"/>
        <v>0</v>
      </c>
      <c r="AB13" s="100">
        <f t="shared" si="2"/>
        <v>0</v>
      </c>
      <c r="AD13" s="91"/>
      <c r="AF13" s="35" t="str">
        <f>Translations!$D84</f>
        <v>Assumptions for the split of contributions by sources can include all interventions needed to find TB cases, screening, diagnosis, notification and treatment, and not limited to health products, equipment and service delivery costs in the community. Assumptions should explain which interventions are considered in alignment with the NSP or national guidelines for the community sector.</v>
      </c>
      <c r="AH13" s="34">
        <f t="shared" si="3"/>
        <v>0</v>
      </c>
      <c r="AI13" s="34">
        <f t="shared" si="3"/>
        <v>0</v>
      </c>
      <c r="AJ13" s="34">
        <f t="shared" si="3"/>
        <v>0</v>
      </c>
      <c r="AK13" s="34">
        <f t="shared" si="4"/>
        <v>0</v>
      </c>
      <c r="AL13" s="56"/>
      <c r="AM13" s="34">
        <f t="shared" si="5"/>
        <v>0</v>
      </c>
    </row>
    <row r="15" spans="1:39" x14ac:dyDescent="0.2">
      <c r="A15" s="101"/>
    </row>
  </sheetData>
  <sheetProtection algorithmName="SHA-512" hashValue="V6baOQyyZNs5L7/qn7L9IAasQBwjOwDIRUR7NQHRVj95Od6WXlcoQf+hMnopTSsLnKffnYPftc1fXkktRtpc4A==" saltValue="s2gdg+s23fqx7AN7V/Pe6g==" spinCount="100000" sheet="1" formatColumns="0" formatRows="0" autoFilter="0"/>
  <autoFilter ref="D6:D13" xr:uid="{890FDCC9-3AE9-44E0-81FA-0C6C515E5972}"/>
  <mergeCells count="10">
    <mergeCell ref="J5:L5"/>
    <mergeCell ref="N5:P5"/>
    <mergeCell ref="R5:T5"/>
    <mergeCell ref="V5:X5"/>
    <mergeCell ref="Z5:AB5"/>
    <mergeCell ref="AD5:AD6"/>
    <mergeCell ref="AF5:AF6"/>
    <mergeCell ref="AH5:AK5"/>
    <mergeCell ref="N3:X3"/>
    <mergeCell ref="Z3:AB3"/>
  </mergeCells>
  <conditionalFormatting sqref="H8:H13 J8:L13 N8:P13 R8:T13 V8:X13 Z8:AB13">
    <cfRule type="expression" dxfId="18" priority="1">
      <formula>IF(AND(H8 &lt;&gt; "", H8 &lt; 0), TRUE, FALSE)</formula>
    </cfRule>
  </conditionalFormatting>
  <conditionalFormatting sqref="Z8:AB13">
    <cfRule type="expression" dxfId="17" priority="4">
      <formula>IF(AND(Z8 &lt;&gt; "", Z8 &gt; 0), TRUE, FALSE)</formula>
    </cfRule>
  </conditionalFormatting>
  <dataValidations count="2">
    <dataValidation type="list" allowBlank="1" showInputMessage="1" showErrorMessage="1" sqref="D8:D13" xr:uid="{8F0120FC-51E1-496D-BC1F-2439B0CDCBB7}">
      <formula1>IndicatorPicklist</formula1>
    </dataValidation>
    <dataValidation type="whole" operator="greaterThanOrEqual" allowBlank="1" showInputMessage="1" showErrorMessage="1" error="Enter valid number only._x000a_Saisissez uniquement un nombre valide._x000a_Ingrese solo un número válido." sqref="H8:H13 J8:L13 N8:P13 R8:T13 V8:X13 H6 J6 K6 L6" xr:uid="{ED472E9C-D72F-4A01-A9CD-71A598414796}">
      <formula1>0</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00000000-000E-0000-0300-000001000000}">
            <xm:f>IF($D8 = Translations!$D$135, TRUE, FALSE)</xm:f>
            <x14:dxf>
              <font>
                <color rgb="FFFF0000"/>
              </font>
            </x14:dxf>
          </x14:cfRule>
          <xm:sqref>D8:D13</xm:sqref>
        </x14:conditionalFormatting>
        <x14:conditionalFormatting xmlns:xm="http://schemas.microsoft.com/office/excel/2006/main">
          <x14:cfRule type="expression" priority="3" id="{00000000-000E-0000-0300-000002000000}">
            <xm:f>IF(OR($D8 = Translations!$D$135, $D8=Translations!$D$134), TRUE, FALSE)</xm:f>
            <x14:dxf>
              <font>
                <color theme="1"/>
              </font>
              <fill>
                <patternFill>
                  <bgColor theme="1"/>
                </patternFill>
              </fill>
              <border>
                <left/>
                <right/>
                <top/>
                <bottom/>
                <vertical/>
                <horizontal/>
              </border>
            </x14:dxf>
          </x14:cfRule>
          <xm:sqref>H8:H13 J8:L13 N8:P13 R8:T13 V8:X13 Z8:AB13 AD8:AD13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72D7C-06E4-4DA6-B245-B047624D041D}">
  <sheetPr codeName="Sheet5">
    <tabColor rgb="FFFFFACA"/>
  </sheetPr>
  <dimension ref="A1:Q12"/>
  <sheetViews>
    <sheetView showGridLines="0" workbookViewId="0">
      <selection activeCell="F10" sqref="F10"/>
    </sheetView>
  </sheetViews>
  <sheetFormatPr defaultColWidth="8.85546875" defaultRowHeight="12.75" x14ac:dyDescent="0.2"/>
  <cols>
    <col min="1" max="1" width="10.5703125" style="92" customWidth="1"/>
    <col min="2" max="2" width="14.85546875" style="92" customWidth="1"/>
    <col min="3" max="3" width="36.42578125" style="46" customWidth="1"/>
    <col min="4" max="4" width="16.42578125" style="92" customWidth="1"/>
    <col min="5" max="5" width="1.42578125" style="82" customWidth="1"/>
    <col min="6" max="6" width="54.42578125" style="46" customWidth="1"/>
    <col min="7" max="7" width="1.42578125" style="53" customWidth="1"/>
    <col min="8" max="8" width="12.140625" style="93" customWidth="1"/>
    <col min="9" max="9" width="1.85546875" style="38" customWidth="1"/>
    <col min="10" max="10" width="2.140625" style="38" customWidth="1"/>
    <col min="11" max="11" width="14.140625" style="39" customWidth="1"/>
    <col min="12" max="12" width="14.42578125" style="39" customWidth="1"/>
    <col min="13" max="13" width="15.5703125" style="39" customWidth="1"/>
    <col min="14" max="14" width="2" style="38" customWidth="1"/>
    <col min="15" max="15" width="58.42578125" style="39" customWidth="1"/>
    <col min="16" max="16" width="1.85546875" style="38" customWidth="1"/>
    <col min="17" max="17" width="72.140625" style="39" customWidth="1"/>
    <col min="18" max="16384" width="8.85546875" style="39"/>
  </cols>
  <sheetData>
    <row r="1" spans="1:17" x14ac:dyDescent="0.2">
      <c r="A1" s="65" t="str">
        <f>Translations!$D85</f>
        <v>Data Entry: Estimated need and denominators</v>
      </c>
      <c r="B1" s="66"/>
      <c r="C1" s="66"/>
      <c r="D1" s="66"/>
      <c r="E1" s="66"/>
      <c r="F1" s="66"/>
      <c r="G1" s="66"/>
      <c r="H1" s="66"/>
      <c r="I1" s="66"/>
      <c r="J1" s="66"/>
      <c r="K1" s="66"/>
      <c r="L1" s="66"/>
      <c r="M1" s="66"/>
      <c r="N1" s="66"/>
      <c r="O1" s="66"/>
    </row>
    <row r="2" spans="1:17" x14ac:dyDescent="0.2">
      <c r="A2" s="81" t="str">
        <f>Translations!$D47</f>
        <v>Highlighted</v>
      </c>
      <c r="B2" s="52" t="str">
        <f>Translations!$D86</f>
        <v xml:space="preserve">cells to be completed by Applicants </v>
      </c>
      <c r="C2" s="53"/>
      <c r="D2" s="82"/>
      <c r="F2" s="66"/>
      <c r="H2" s="55"/>
      <c r="K2" s="38"/>
      <c r="L2" s="38"/>
      <c r="M2" s="38"/>
      <c r="O2" s="38"/>
    </row>
    <row r="3" spans="1:17" x14ac:dyDescent="0.2">
      <c r="A3" s="83" t="str">
        <f>Translations!$D87</f>
        <v>*Prepopulated from Data Entry Tab 1. If the indicator is not selected, data entry is not required.</v>
      </c>
      <c r="B3" s="52"/>
      <c r="C3" s="53"/>
      <c r="D3" s="82"/>
      <c r="F3" s="53"/>
      <c r="H3" s="55"/>
      <c r="K3" s="38"/>
      <c r="L3" s="38"/>
      <c r="M3" s="38"/>
      <c r="O3" s="38"/>
    </row>
    <row r="4" spans="1:17" s="15" customFormat="1" ht="21.95" customHeight="1" x14ac:dyDescent="0.2">
      <c r="A4" s="26"/>
      <c r="B4" s="16"/>
      <c r="C4" s="16"/>
      <c r="D4" s="16"/>
      <c r="E4" s="16"/>
      <c r="F4" s="16"/>
      <c r="G4" s="19"/>
      <c r="H4" s="17" t="str">
        <f>Translations!$D$56</f>
        <v>Baseline</v>
      </c>
      <c r="I4" s="18"/>
      <c r="J4" s="218"/>
      <c r="K4" s="216" t="str">
        <f>Translations!$D$90</f>
        <v>Estimates for the implementation period</v>
      </c>
      <c r="L4" s="216"/>
      <c r="M4" s="216"/>
      <c r="N4" s="18"/>
      <c r="O4" s="216" t="str">
        <f>Translations!$D$62</f>
        <v>Comments &amp; Assumptions
Please explain assumptions and sources as applicable</v>
      </c>
      <c r="P4" s="14"/>
      <c r="Q4" s="216" t="str">
        <f>Translations!$D$91</f>
        <v>Additional guidance</v>
      </c>
    </row>
    <row r="5" spans="1:17" s="15" customFormat="1" ht="30" x14ac:dyDescent="0.25">
      <c r="A5" s="22" t="str">
        <f>Translations!$D$50</f>
        <v>No.</v>
      </c>
      <c r="B5" s="22" t="str">
        <f>Translations!$D$54</f>
        <v>Indicator Code</v>
      </c>
      <c r="C5" s="17" t="str">
        <f>Translations!$D$51</f>
        <v>Priority Module</v>
      </c>
      <c r="D5" s="17" t="str">
        <f>Translations!$D$88</f>
        <v>Selected indicators*</v>
      </c>
      <c r="E5" s="10"/>
      <c r="F5" s="17" t="str">
        <f>Translations!$D$89</f>
        <v>Need (denominators or estimates)</v>
      </c>
      <c r="G5" s="19"/>
      <c r="H5" s="139" t="str">
        <f>IF(Section_A_TB_Numerator_Tab_1!H6="","", Section_A_TB_Numerator_Tab_1!H6)</f>
        <v/>
      </c>
      <c r="I5" s="140"/>
      <c r="J5" s="218"/>
      <c r="K5" s="29" t="str">
        <f>IF(Section_A_TB_Numerator_Tab_1!J6="","", Section_A_TB_Numerator_Tab_1!J6)</f>
        <v/>
      </c>
      <c r="L5" s="29" t="str">
        <f>IF(Section_A_TB_Numerator_Tab_1!K6="","", Section_A_TB_Numerator_Tab_1!K6)</f>
        <v/>
      </c>
      <c r="M5" s="29" t="str">
        <f>IF(Section_A_TB_Numerator_Tab_1!L6="","", Section_A_TB_Numerator_Tab_1!L6)</f>
        <v/>
      </c>
      <c r="N5" s="24"/>
      <c r="O5" s="216"/>
      <c r="P5" s="14"/>
      <c r="Q5" s="216"/>
    </row>
    <row r="6" spans="1:17" s="38" customFormat="1" x14ac:dyDescent="0.2">
      <c r="A6" s="49"/>
      <c r="B6" s="49"/>
      <c r="C6" s="50"/>
      <c r="D6" s="50"/>
      <c r="E6" s="86"/>
      <c r="F6" s="50"/>
      <c r="G6" s="84"/>
      <c r="H6" s="88"/>
      <c r="I6" s="87"/>
      <c r="J6" s="50"/>
      <c r="K6" s="56"/>
      <c r="L6" s="56"/>
      <c r="M6" s="56"/>
      <c r="N6" s="56"/>
      <c r="O6" s="50"/>
      <c r="Q6" s="50"/>
    </row>
    <row r="7" spans="1:17" ht="63.75" x14ac:dyDescent="0.2">
      <c r="A7" s="34">
        <v>1</v>
      </c>
      <c r="B7" s="34" t="s">
        <v>55</v>
      </c>
      <c r="C7" s="90" t="str">
        <f>Translations!$D65</f>
        <v>TB diagnosis, treatment and care - TB screening and diagnosis</v>
      </c>
      <c r="D7" s="74" t="str">
        <f>IF(Section_A_TB_Numerator_Tab_1!D8 = "", "", Section_A_TB_Numerator_Tab_1!D8)</f>
        <v>Please select</v>
      </c>
      <c r="E7" s="85"/>
      <c r="F7" s="35" t="str">
        <f>Translations!$D96</f>
        <v>Estimated number of incident people with TB (all form of TB- bacteriologically confirmed plus clinically diagnosed)</v>
      </c>
      <c r="H7" s="99"/>
      <c r="J7" s="75"/>
      <c r="K7" s="99"/>
      <c r="L7" s="99"/>
      <c r="M7" s="99"/>
      <c r="O7" s="91"/>
      <c r="Q7" s="35" t="str">
        <f>Translations!$D92</f>
        <v>Applicants are encouraged to use the latest estimated TB incidence (all forms) using WHO modelled estimations. For the projected estimated number during the implementation period, countries can use the latest estimate or apply national projections, providing the assumptions and methods used for national projections in the comment box.</v>
      </c>
    </row>
    <row r="8" spans="1:17" ht="63.75" x14ac:dyDescent="0.2">
      <c r="A8" s="34">
        <v>2</v>
      </c>
      <c r="B8" s="34" t="s">
        <v>58</v>
      </c>
      <c r="C8" s="90" t="str">
        <f>Translations!$D66</f>
        <v>DR-TB diagnosis, treatment and care</v>
      </c>
      <c r="D8" s="74" t="str">
        <f>IF(Section_A_TB_Numerator_Tab_1!D9 = "", "", Section_A_TB_Numerator_Tab_1!D9)</f>
        <v>Please select</v>
      </c>
      <c r="E8" s="85"/>
      <c r="F8" s="35" t="str">
        <f>Translations!$D97</f>
        <v xml:space="preserve">Estimated number of incident people with DR-TB </v>
      </c>
      <c r="H8" s="99"/>
      <c r="I8" s="55"/>
      <c r="J8" s="75"/>
      <c r="K8" s="99"/>
      <c r="L8" s="99"/>
      <c r="M8" s="99"/>
      <c r="O8" s="91"/>
      <c r="Q8" s="35" t="str">
        <f>Translations!$D93</f>
        <v>Applicants are encouraged to use the latest estimated DR-TB incidence using WHO modelled estimations. For the projected estimated number during the implementation period, countries can use the latest estimate or apply national projections, providing the assumptions and methods used for national projections in the comment box.</v>
      </c>
    </row>
    <row r="9" spans="1:17" ht="38.25" x14ac:dyDescent="0.2">
      <c r="A9" s="34">
        <v>3</v>
      </c>
      <c r="B9" s="34" t="s">
        <v>61</v>
      </c>
      <c r="C9" s="90" t="str">
        <f>Translations!$D67</f>
        <v>TB/DR-TB prevention - Preventive treatment (eligible contacts)</v>
      </c>
      <c r="D9" s="74" t="str">
        <f>IF(Section_A_TB_Numerator_Tab_1!D10 = "", "", Section_A_TB_Numerator_Tab_1!D10)</f>
        <v>Please select</v>
      </c>
      <c r="E9" s="85"/>
      <c r="F9" s="35" t="str">
        <f>Translations!$D98</f>
        <v>Estimated number of people in contact with TB patients eligible for preventive TB treatment</v>
      </c>
      <c r="H9" s="99"/>
      <c r="I9" s="55"/>
      <c r="J9" s="75"/>
      <c r="K9" s="99"/>
      <c r="L9" s="99"/>
      <c r="M9" s="99"/>
      <c r="O9" s="91"/>
      <c r="Q9" s="35" t="str">
        <f>Translations!$D94</f>
        <v>Follow Global Fund Indicator Guidance Sheet instructions for details about this indicator denominator. In addition, please explain the national guideline provisions to establish the eligibility of contacts for TB/DR-TB preventive treatment.</v>
      </c>
    </row>
    <row r="10" spans="1:17" ht="38.450000000000003" customHeight="1" x14ac:dyDescent="0.2">
      <c r="A10" s="34">
        <v>4</v>
      </c>
      <c r="B10" s="118" t="s">
        <v>65</v>
      </c>
      <c r="C10" s="90" t="str">
        <f>Translations!$D68</f>
        <v>TB/HIV</v>
      </c>
      <c r="D10" s="74" t="str">
        <f>IF(Section_A_TB_Numerator_Tab_1!D11 = "", "", Section_A_TB_Numerator_Tab_1!D11)</f>
        <v>Please select</v>
      </c>
      <c r="E10" s="85"/>
      <c r="F10" s="35" t="str">
        <f>Translations!$D99</f>
        <v>Number of people newly enrolled on antiretroviral therapy during the reporting period</v>
      </c>
      <c r="H10" s="99"/>
      <c r="I10" s="55"/>
      <c r="J10" s="75"/>
      <c r="K10" s="99"/>
      <c r="L10" s="99"/>
      <c r="M10" s="99"/>
      <c r="O10" s="91"/>
      <c r="Q10" s="35" t="str">
        <f>Translations!$D95</f>
        <v>Follow Global Fund Indicator Guidance Sheet instructions for details about this indicator denominator.</v>
      </c>
    </row>
    <row r="12" spans="1:17" x14ac:dyDescent="0.2">
      <c r="A12" s="45"/>
    </row>
  </sheetData>
  <sheetProtection algorithmName="SHA-512" hashValue="zwEI0ZJSiWi43df7/mRcSQVLdtWCU8qubtZ19eTdYH2m0xtKTfQgxt+F8TgenyAe3n5Ls+DsE9/Wz/XthXu/AA==" saltValue="GURfKFQzLYjzQXLwAi7r+Q==" spinCount="100000" sheet="1" formatColumns="0" formatRows="0" autoFilter="0"/>
  <autoFilter ref="D5:D10" xr:uid="{66972D7C-06E4-4DA6-B245-B047624D041D}"/>
  <mergeCells count="4">
    <mergeCell ref="J4:J5"/>
    <mergeCell ref="K4:M4"/>
    <mergeCell ref="O4:O5"/>
    <mergeCell ref="Q4:Q5"/>
  </mergeCells>
  <conditionalFormatting sqref="H7:H10 K7:M10">
    <cfRule type="expression" dxfId="15" priority="1">
      <formula>IF(AND(H7 &lt;&gt; "",H7 &lt; 0), TRUE, FALSE)</formula>
    </cfRule>
  </conditionalFormatting>
  <dataValidations count="1">
    <dataValidation type="whole" operator="greaterThanOrEqual" allowBlank="1" showInputMessage="1" showErrorMessage="1" error="Enter valid number only._x000a_Saisissez uniquement un nombre valide._x000a_Ingrese solo un número válido." sqref="H7:H10 K7:M10" xr:uid="{46A9C147-8347-49D3-A0ED-D1543845AD9B}">
      <formula1>0</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2" id="{00000000-000E-0000-0400-000001000000}">
            <xm:f>IF(OR($D7 = Translations!$D$134, $D7 = Translations!$D$135), TRUE, FALSE)</xm:f>
            <x14:dxf>
              <font>
                <color theme="1"/>
              </font>
              <fill>
                <patternFill>
                  <bgColor theme="1"/>
                </patternFill>
              </fill>
              <border>
                <left/>
                <right/>
                <top/>
                <bottom/>
                <vertical/>
                <horizontal/>
              </border>
            </x14:dxf>
          </x14:cfRule>
          <xm:sqref>H7:H10 K7:M10 O7:O10</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67DD6-C1F5-4134-BE26-7E6ACC63F60D}">
  <sheetPr codeName="Sheet6">
    <tabColor theme="8" tint="-0.249977111117893"/>
  </sheetPr>
  <dimension ref="A1:AC19"/>
  <sheetViews>
    <sheetView showGridLines="0" topLeftCell="C1" zoomScaleNormal="100" workbookViewId="0">
      <selection activeCell="D12" sqref="D12"/>
    </sheetView>
  </sheetViews>
  <sheetFormatPr defaultColWidth="8.85546875" defaultRowHeight="12.75" x14ac:dyDescent="0.2"/>
  <cols>
    <col min="1" max="1" width="6.85546875" style="39" customWidth="1"/>
    <col min="2" max="2" width="36.85546875" style="39" customWidth="1"/>
    <col min="3" max="3" width="15.85546875" style="39" customWidth="1"/>
    <col min="4" max="4" width="68" style="70" customWidth="1"/>
    <col min="5" max="5" width="17.5703125" style="39" customWidth="1"/>
    <col min="6" max="6" width="1.85546875" style="38" customWidth="1"/>
    <col min="7" max="9" width="8.42578125" style="39" customWidth="1"/>
    <col min="10" max="10" width="2.5703125" style="38" customWidth="1"/>
    <col min="11" max="13" width="7.42578125" style="38" bestFit="1" customWidth="1"/>
    <col min="14" max="14" width="2.5703125" style="38" customWidth="1"/>
    <col min="15" max="15" width="8" style="39" bestFit="1" customWidth="1"/>
    <col min="16" max="17" width="7.42578125" style="39" customWidth="1"/>
    <col min="18" max="18" width="1.85546875" style="38" customWidth="1"/>
    <col min="19" max="21" width="8" style="39" customWidth="1"/>
    <col min="22" max="22" width="1.85546875" style="38" customWidth="1"/>
    <col min="23" max="25" width="7.42578125" style="39" customWidth="1"/>
    <col min="26" max="26" width="2.140625" style="38" customWidth="1"/>
    <col min="27" max="29" width="7.5703125" style="39" customWidth="1"/>
    <col min="30" max="16384" width="8.85546875" style="39"/>
  </cols>
  <sheetData>
    <row r="1" spans="1:29" x14ac:dyDescent="0.2">
      <c r="A1" s="220" t="str">
        <f>Translations!$D100</f>
        <v>Summary of programmatic gaps</v>
      </c>
      <c r="B1" s="221"/>
      <c r="C1" s="221"/>
      <c r="D1" s="221"/>
      <c r="E1" s="66"/>
      <c r="F1" s="66"/>
      <c r="G1" s="66"/>
      <c r="H1" s="66"/>
      <c r="I1" s="66"/>
      <c r="J1" s="66"/>
      <c r="K1" s="66"/>
      <c r="L1" s="66"/>
      <c r="M1" s="66"/>
      <c r="N1" s="66"/>
      <c r="O1" s="66"/>
      <c r="P1" s="66"/>
      <c r="Q1" s="66"/>
      <c r="R1" s="66"/>
      <c r="S1" s="66"/>
      <c r="T1" s="66"/>
      <c r="U1" s="66"/>
      <c r="V1" s="66"/>
      <c r="W1" s="66"/>
      <c r="X1" s="66"/>
      <c r="Y1" s="66"/>
    </row>
    <row r="2" spans="1:29" ht="21.6" customHeight="1" x14ac:dyDescent="0.2">
      <c r="A2" s="222" t="str">
        <f>Translations!$D87</f>
        <v>*Prepopulated from Data Entry Tab 1. If the indicator is not selected, data entry is not required.</v>
      </c>
      <c r="B2" s="222"/>
      <c r="C2" s="222"/>
      <c r="D2" s="222"/>
      <c r="E2" s="67"/>
      <c r="F2" s="68"/>
      <c r="G2" s="67"/>
      <c r="H2" s="67"/>
      <c r="I2" s="67"/>
      <c r="J2" s="68"/>
      <c r="K2" s="68"/>
      <c r="L2" s="68"/>
      <c r="M2" s="68"/>
      <c r="N2" s="68"/>
      <c r="O2" s="67"/>
      <c r="P2" s="67"/>
      <c r="Q2" s="67"/>
      <c r="R2" s="68"/>
      <c r="S2" s="67"/>
      <c r="T2" s="67"/>
      <c r="U2" s="67"/>
      <c r="V2" s="68"/>
    </row>
    <row r="3" spans="1:29" ht="20.100000000000001" customHeight="1" x14ac:dyDescent="0.2">
      <c r="A3" s="223" t="str">
        <f>Translations!$D101</f>
        <v>**The gap to Global targets for TB are estimated based on the END TB strategy targets for corresponding indicators of the priority modules, when applicable.</v>
      </c>
      <c r="B3" s="223"/>
      <c r="C3" s="223"/>
      <c r="D3" s="223"/>
      <c r="E3" s="219" t="s">
        <v>127</v>
      </c>
      <c r="F3" s="219"/>
      <c r="G3" s="219"/>
      <c r="H3" s="219"/>
      <c r="I3" s="219"/>
      <c r="J3" s="219"/>
      <c r="K3" s="219"/>
      <c r="L3" s="219"/>
      <c r="M3" s="219"/>
      <c r="N3" s="219"/>
      <c r="O3" s="219"/>
      <c r="P3" s="67"/>
      <c r="Q3" s="67"/>
      <c r="R3" s="68"/>
      <c r="S3" s="67"/>
      <c r="T3" s="67"/>
      <c r="U3" s="67"/>
      <c r="V3" s="68"/>
    </row>
    <row r="4" spans="1:29" x14ac:dyDescent="0.2">
      <c r="A4" s="69"/>
      <c r="B4" s="67"/>
      <c r="C4" s="67"/>
      <c r="D4" s="67"/>
      <c r="E4" s="67"/>
      <c r="F4" s="68"/>
      <c r="G4" s="67"/>
      <c r="H4" s="67"/>
      <c r="I4" s="67"/>
      <c r="J4" s="68"/>
      <c r="K4" s="68"/>
      <c r="L4" s="68"/>
      <c r="M4" s="68"/>
      <c r="N4" s="68"/>
      <c r="O4" s="67"/>
      <c r="P4" s="67"/>
      <c r="Q4" s="67"/>
      <c r="R4" s="68"/>
      <c r="S4" s="67"/>
      <c r="T4" s="67"/>
      <c r="U4" s="67"/>
      <c r="V4" s="68"/>
    </row>
    <row r="5" spans="1:29" s="15" customFormat="1" ht="18" customHeight="1" x14ac:dyDescent="0.2">
      <c r="D5" s="27"/>
      <c r="F5" s="14"/>
      <c r="G5" s="216" t="str">
        <f>Translations!$D$102</f>
        <v>Gap to country target</v>
      </c>
      <c r="H5" s="216"/>
      <c r="I5" s="216"/>
      <c r="J5" s="216"/>
      <c r="K5" s="216"/>
      <c r="L5" s="216"/>
      <c r="M5" s="216"/>
      <c r="N5" s="18"/>
      <c r="O5" s="216" t="str">
        <f>Translations!$D$105</f>
        <v>Gap to global target**</v>
      </c>
      <c r="P5" s="216"/>
      <c r="Q5" s="216"/>
      <c r="R5" s="216"/>
      <c r="S5" s="216"/>
      <c r="T5" s="216"/>
      <c r="U5" s="216"/>
      <c r="V5" s="18"/>
      <c r="W5" s="216" t="str">
        <f>Translations!$D$106</f>
        <v>Gap to total need</v>
      </c>
      <c r="X5" s="216"/>
      <c r="Y5" s="216"/>
      <c r="Z5" s="216"/>
      <c r="AA5" s="216"/>
      <c r="AB5" s="216"/>
      <c r="AC5" s="216"/>
    </row>
    <row r="6" spans="1:29" s="15" customFormat="1" ht="17.45" customHeight="1" x14ac:dyDescent="0.2">
      <c r="D6" s="27"/>
      <c r="F6" s="14"/>
      <c r="G6" s="216" t="str">
        <f>Translations!$D$103</f>
        <v>Absolute gap</v>
      </c>
      <c r="H6" s="216"/>
      <c r="I6" s="216"/>
      <c r="J6" s="18"/>
      <c r="K6" s="216" t="str">
        <f>Translations!$D$104</f>
        <v>Gap in %</v>
      </c>
      <c r="L6" s="216"/>
      <c r="M6" s="216"/>
      <c r="N6" s="18"/>
      <c r="O6" s="216" t="str">
        <f>Translations!$D$103</f>
        <v>Absolute gap</v>
      </c>
      <c r="P6" s="216"/>
      <c r="Q6" s="216"/>
      <c r="R6" s="18"/>
      <c r="S6" s="216" t="str">
        <f>Translations!$D$104</f>
        <v>Gap in %</v>
      </c>
      <c r="T6" s="216"/>
      <c r="U6" s="216"/>
      <c r="V6" s="18"/>
      <c r="W6" s="216" t="str">
        <f>Translations!$D$103</f>
        <v>Absolute gap</v>
      </c>
      <c r="X6" s="216"/>
      <c r="Y6" s="216"/>
      <c r="Z6" s="18"/>
      <c r="AA6" s="216" t="str">
        <f>Translations!$D$104</f>
        <v>Gap in %</v>
      </c>
      <c r="AB6" s="216"/>
      <c r="AC6" s="216"/>
    </row>
    <row r="7" spans="1:29" s="14" customFormat="1" ht="15" x14ac:dyDescent="0.2">
      <c r="D7" s="28"/>
      <c r="G7" s="18"/>
      <c r="H7" s="18"/>
      <c r="I7" s="18"/>
      <c r="J7" s="18"/>
      <c r="K7" s="18"/>
      <c r="L7" s="18"/>
      <c r="M7" s="18"/>
      <c r="N7" s="18"/>
      <c r="O7" s="18"/>
      <c r="P7" s="18"/>
      <c r="Q7" s="18"/>
      <c r="R7" s="18"/>
      <c r="S7" s="18"/>
      <c r="T7" s="18"/>
      <c r="U7" s="18"/>
      <c r="V7" s="18"/>
      <c r="W7" s="18"/>
      <c r="X7" s="18"/>
      <c r="Y7" s="18"/>
    </row>
    <row r="8" spans="1:29" s="13" customFormat="1" ht="30" x14ac:dyDescent="0.25">
      <c r="A8" s="17" t="str">
        <f>Translations!$D$50</f>
        <v>No.</v>
      </c>
      <c r="B8" s="17" t="str">
        <f>Translations!$D$51</f>
        <v>Priority Module</v>
      </c>
      <c r="C8" s="17" t="str">
        <f>Translations!$D$54</f>
        <v>Indicator Code</v>
      </c>
      <c r="D8" s="23" t="str">
        <f>Translations!$D$55</f>
        <v>Numerators (elementary indicators)</v>
      </c>
      <c r="E8" s="17" t="str">
        <f>Translations!$D$88</f>
        <v>Selected indicators*</v>
      </c>
      <c r="F8" s="18"/>
      <c r="G8" s="29" t="str">
        <f>IF(Section_A_TB_Numerator_Tab_1!$J$6="","", Section_A_TB_Numerator_Tab_1!$J$6)</f>
        <v/>
      </c>
      <c r="H8" s="29" t="str">
        <f>IF(Section_A_TB_Numerator_Tab_1!$K$6="","", Section_A_TB_Numerator_Tab_1!$K$6)</f>
        <v/>
      </c>
      <c r="I8" s="29" t="str">
        <f>IF(Section_A_TB_Numerator_Tab_1!$L$6="","", Section_A_TB_Numerator_Tab_1!$L$6)</f>
        <v/>
      </c>
      <c r="J8" s="30"/>
      <c r="K8" s="29" t="str">
        <f>IF(Section_A_TB_Numerator_Tab_1!$J$6="","", Section_A_TB_Numerator_Tab_1!$J$6)</f>
        <v/>
      </c>
      <c r="L8" s="29" t="str">
        <f>IF(Section_A_TB_Numerator_Tab_1!$K$6="","", Section_A_TB_Numerator_Tab_1!$K$6)</f>
        <v/>
      </c>
      <c r="M8" s="29" t="str">
        <f>IF(Section_A_TB_Numerator_Tab_1!$L$6="","", Section_A_TB_Numerator_Tab_1!$L$6)</f>
        <v/>
      </c>
      <c r="N8" s="30"/>
      <c r="O8" s="29" t="str">
        <f>IF(Section_A_TB_Numerator_Tab_1!$J$6="","", Section_A_TB_Numerator_Tab_1!$J$6)</f>
        <v/>
      </c>
      <c r="P8" s="29" t="str">
        <f>IF(Section_A_TB_Numerator_Tab_1!$K$6="","", Section_A_TB_Numerator_Tab_1!$K$6)</f>
        <v/>
      </c>
      <c r="Q8" s="29" t="str">
        <f>IF(Section_A_TB_Numerator_Tab_1!$L$6="","", Section_A_TB_Numerator_Tab_1!$L$6)</f>
        <v/>
      </c>
      <c r="R8" s="30"/>
      <c r="S8" s="29" t="str">
        <f>IF(Section_A_TB_Numerator_Tab_1!$J$6="","", Section_A_TB_Numerator_Tab_1!$J$6)</f>
        <v/>
      </c>
      <c r="T8" s="29" t="str">
        <f>IF(Section_A_TB_Numerator_Tab_1!$K$6="","", Section_A_TB_Numerator_Tab_1!$K$6)</f>
        <v/>
      </c>
      <c r="U8" s="29" t="str">
        <f>IF(Section_A_TB_Numerator_Tab_1!$L$6="","", Section_A_TB_Numerator_Tab_1!$L$6)</f>
        <v/>
      </c>
      <c r="V8" s="30"/>
      <c r="W8" s="29" t="str">
        <f>IF(Section_A_TB_Numerator_Tab_1!$J$6="","", Section_A_TB_Numerator_Tab_1!$J$6)</f>
        <v/>
      </c>
      <c r="X8" s="29" t="str">
        <f>IF(Section_A_TB_Numerator_Tab_1!$K$6="","", Section_A_TB_Numerator_Tab_1!$K$6)</f>
        <v/>
      </c>
      <c r="Y8" s="29" t="str">
        <f>IF(Section_A_TB_Numerator_Tab_1!$L$6="","", Section_A_TB_Numerator_Tab_1!$L$6)</f>
        <v/>
      </c>
      <c r="Z8" s="30"/>
      <c r="AA8" s="29" t="str">
        <f>IF(Section_A_TB_Numerator_Tab_1!$J$6="","", Section_A_TB_Numerator_Tab_1!$J$6)</f>
        <v/>
      </c>
      <c r="AB8" s="29" t="str">
        <f>IF(Section_A_TB_Numerator_Tab_1!$K$6="","", Section_A_TB_Numerator_Tab_1!$K$6)</f>
        <v/>
      </c>
      <c r="AC8" s="29" t="str">
        <f>IF(Section_A_TB_Numerator_Tab_1!$L$6="","", Section_A_TB_Numerator_Tab_1!$L$6)</f>
        <v/>
      </c>
    </row>
    <row r="9" spans="1:29" ht="50.1" customHeight="1" x14ac:dyDescent="0.2">
      <c r="A9" s="71">
        <v>1</v>
      </c>
      <c r="B9" s="72" t="str">
        <f>Translations!$D65</f>
        <v>TB diagnosis, treatment and care - TB screening and diagnosis</v>
      </c>
      <c r="C9" s="73" t="s">
        <v>55</v>
      </c>
      <c r="D9" s="37" t="str">
        <f>Translations!$D73</f>
        <v>Number of people diagnosed with a new episode of TB (all forms) and notified to the national health authority during the reporting period</v>
      </c>
      <c r="E9" s="74" t="str">
        <f>IF(Section_A_TB_Numerator_Tab_1!D8="","", Section_A_TB_Numerator_Tab_1!D8)</f>
        <v>Please select</v>
      </c>
      <c r="F9" s="75"/>
      <c r="G9" s="116">
        <f>IF(Section_A_TB_Numerator_Tab_1!Z8="","", Section_A_TB_Numerator_Tab_1!Z8)</f>
        <v>0</v>
      </c>
      <c r="H9" s="116">
        <f>IF(Section_A_TB_Numerator_Tab_1!AA8="","", Section_A_TB_Numerator_Tab_1!AA8)</f>
        <v>0</v>
      </c>
      <c r="I9" s="116">
        <f>IF(Section_A_TB_Numerator_Tab_1!AB8="","", Section_A_TB_Numerator_Tab_1!AB8)</f>
        <v>0</v>
      </c>
      <c r="J9" s="76"/>
      <c r="K9" s="110" t="str">
        <f>IFERROR(G9/Section_A_TB_Numerator_Tab_1!J8, "")</f>
        <v/>
      </c>
      <c r="L9" s="110" t="str">
        <f>IFERROR(H9/Section_A_TB_Numerator_Tab_1!K8,"")</f>
        <v/>
      </c>
      <c r="M9" s="110" t="str">
        <f>IFERROR(I9/Section_A_TB_Numerator_Tab_1!L8, "")</f>
        <v/>
      </c>
      <c r="N9" s="76"/>
      <c r="O9" s="116">
        <f>(Section_A_TB_Denominators_Tab_2!K7*0.9)-(Section_A_TB_Numerator_Tab_1!N8+Section_A_TB_Numerator_Tab_1!R8+Section_A_TB_Numerator_Tab_1!V8)</f>
        <v>0</v>
      </c>
      <c r="P9" s="116">
        <f>(Section_A_TB_Denominators_Tab_2!L7*0.9)-(Section_A_TB_Numerator_Tab_1!O8+Section_A_TB_Numerator_Tab_1!S8+Section_A_TB_Numerator_Tab_1!W8)</f>
        <v>0</v>
      </c>
      <c r="Q9" s="116">
        <f>(Section_A_TB_Denominators_Tab_2!M7*0.9)-(Section_A_TB_Numerator_Tab_1!P8+Section_A_TB_Numerator_Tab_1!T8+Section_A_TB_Numerator_Tab_1!X8)</f>
        <v>0</v>
      </c>
      <c r="R9" s="76"/>
      <c r="S9" s="110" t="str">
        <f>IFERROR(O9/(Section_A_TB_Denominators_Tab_2!K7*0.9), "")</f>
        <v/>
      </c>
      <c r="T9" s="110" t="str">
        <f>IFERROR(P9/(Section_A_TB_Denominators_Tab_2!L7*0.9), "")</f>
        <v/>
      </c>
      <c r="U9" s="110" t="str">
        <f>IFERROR(Q9/(Section_A_TB_Denominators_Tab_2!M7*0.9), "")</f>
        <v/>
      </c>
      <c r="V9" s="76"/>
      <c r="W9" s="116">
        <f>Section_A_TB_Denominators_Tab_2!K7-(Section_A_TB_Numerator_Tab_1!N8+Section_A_TB_Numerator_Tab_1!R8+Section_A_TB_Numerator_Tab_1!V8)</f>
        <v>0</v>
      </c>
      <c r="X9" s="116">
        <f>Section_A_TB_Denominators_Tab_2!L7-(Section_A_TB_Numerator_Tab_1!O8+Section_A_TB_Numerator_Tab_1!S8+Section_A_TB_Numerator_Tab_1!W8)</f>
        <v>0</v>
      </c>
      <c r="Y9" s="116">
        <f>Section_A_TB_Denominators_Tab_2!M7-(Section_A_TB_Numerator_Tab_1!P8+Section_A_TB_Numerator_Tab_1!T8+Section_A_TB_Numerator_Tab_1!X8)</f>
        <v>0</v>
      </c>
      <c r="AA9" s="110" t="str">
        <f>IFERROR(W9/Section_A_TB_Denominators_Tab_2!K7, "")</f>
        <v/>
      </c>
      <c r="AB9" s="110" t="str">
        <f>IFERROR(X9/Section_A_TB_Denominators_Tab_2!L7, "")</f>
        <v/>
      </c>
      <c r="AC9" s="110" t="str">
        <f>IFERROR(Y9/Section_A_TB_Denominators_Tab_2!M7, "")</f>
        <v/>
      </c>
    </row>
    <row r="10" spans="1:29" ht="50.1" customHeight="1" x14ac:dyDescent="0.2">
      <c r="A10" s="71">
        <v>2</v>
      </c>
      <c r="B10" s="72" t="str">
        <f>Translations!$D66</f>
        <v>DR-TB diagnosis, treatment and care</v>
      </c>
      <c r="C10" s="73" t="s">
        <v>58</v>
      </c>
      <c r="D10" s="37" t="str">
        <f>Translations!$D74</f>
        <v>Number of people with laboratory-confirmed RR-TB notified during the reporting period</v>
      </c>
      <c r="E10" s="74" t="str">
        <f>IF(Section_A_TB_Numerator_Tab_1!D9="","", Section_A_TB_Numerator_Tab_1!D9)</f>
        <v>Please select</v>
      </c>
      <c r="F10" s="75"/>
      <c r="G10" s="116">
        <f>IF(Section_A_TB_Numerator_Tab_1!Z9="","", Section_A_TB_Numerator_Tab_1!Z9)</f>
        <v>0</v>
      </c>
      <c r="H10" s="116">
        <f>IF(Section_A_TB_Numerator_Tab_1!AA9="","", Section_A_TB_Numerator_Tab_1!AA9)</f>
        <v>0</v>
      </c>
      <c r="I10" s="116">
        <f>IF(Section_A_TB_Numerator_Tab_1!AB9="","", Section_A_TB_Numerator_Tab_1!AB9)</f>
        <v>0</v>
      </c>
      <c r="J10" s="76"/>
      <c r="K10" s="110" t="str">
        <f>IFERROR(G10/Section_A_TB_Numerator_Tab_1!J9, "")</f>
        <v/>
      </c>
      <c r="L10" s="110" t="str">
        <f>IFERROR(H10/Section_A_TB_Numerator_Tab_1!K9,"")</f>
        <v/>
      </c>
      <c r="M10" s="110" t="str">
        <f>IFERROR(I10/Section_A_TB_Numerator_Tab_1!L9, "")</f>
        <v/>
      </c>
      <c r="N10" s="76"/>
      <c r="O10" s="116">
        <f>(Section_A_TB_Denominators_Tab_2!K8*0.9)-(Section_A_TB_Numerator_Tab_1!N9+Section_A_TB_Numerator_Tab_1!R9+Section_A_TB_Numerator_Tab_1!V9)</f>
        <v>0</v>
      </c>
      <c r="P10" s="116">
        <f>(Section_A_TB_Denominators_Tab_2!L8*0.9)-(Section_A_TB_Numerator_Tab_1!O9+Section_A_TB_Numerator_Tab_1!S9+Section_A_TB_Numerator_Tab_1!W9)</f>
        <v>0</v>
      </c>
      <c r="Q10" s="116">
        <f>(Section_A_TB_Denominators_Tab_2!M8*0.9)-(Section_A_TB_Numerator_Tab_1!P9+Section_A_TB_Numerator_Tab_1!T9+Section_A_TB_Numerator_Tab_1!X9)</f>
        <v>0</v>
      </c>
      <c r="R10" s="76"/>
      <c r="S10" s="110" t="str">
        <f>IFERROR(O10/(Section_A_TB_Denominators_Tab_2!K8*0.9), "")</f>
        <v/>
      </c>
      <c r="T10" s="110" t="str">
        <f>IFERROR(P10/(Section_A_TB_Denominators_Tab_2!L8*0.9), "")</f>
        <v/>
      </c>
      <c r="U10" s="110" t="str">
        <f>IFERROR(Q10/(Section_A_TB_Denominators_Tab_2!M8*0.9), "")</f>
        <v/>
      </c>
      <c r="V10" s="76"/>
      <c r="W10" s="116">
        <f>Section_A_TB_Denominators_Tab_2!K8-(Section_A_TB_Numerator_Tab_1!N9+Section_A_TB_Numerator_Tab_1!R9+Section_A_TB_Numerator_Tab_1!V9)</f>
        <v>0</v>
      </c>
      <c r="X10" s="116">
        <f>Section_A_TB_Denominators_Tab_2!L8-(Section_A_TB_Numerator_Tab_1!O9+Section_A_TB_Numerator_Tab_1!S9+Section_A_TB_Numerator_Tab_1!W9)</f>
        <v>0</v>
      </c>
      <c r="Y10" s="116">
        <f>Section_A_TB_Denominators_Tab_2!M8-(Section_A_TB_Numerator_Tab_1!P9+Section_A_TB_Numerator_Tab_1!T9+Section_A_TB_Numerator_Tab_1!X9)</f>
        <v>0</v>
      </c>
      <c r="AA10" s="110" t="str">
        <f>IFERROR(W10/Section_A_TB_Denominators_Tab_2!K8, "")</f>
        <v/>
      </c>
      <c r="AB10" s="110" t="str">
        <f>IFERROR(X10/Section_A_TB_Denominators_Tab_2!L8, "")</f>
        <v/>
      </c>
      <c r="AC10" s="110" t="str">
        <f>IFERROR(Y10/Section_A_TB_Denominators_Tab_2!M8, "")</f>
        <v/>
      </c>
    </row>
    <row r="11" spans="1:29" ht="50.1" customHeight="1" x14ac:dyDescent="0.2">
      <c r="A11" s="71">
        <v>3</v>
      </c>
      <c r="B11" s="72" t="str">
        <f>Translations!$D67</f>
        <v>TB/DR-TB prevention - Preventive treatment (eligible contacts)</v>
      </c>
      <c r="C11" s="73" t="s">
        <v>61</v>
      </c>
      <c r="D11" s="37" t="str">
        <f>Translations!$D75</f>
        <v>Number of eligible contacts of people with a new episode of bacteriologically confirmed pulmonary TB started on TB preventive treatment during the reporting period</v>
      </c>
      <c r="E11" s="74" t="str">
        <f>IF(Section_A_TB_Numerator_Tab_1!D10="","", Section_A_TB_Numerator_Tab_1!D10)</f>
        <v>Please select</v>
      </c>
      <c r="F11" s="75"/>
      <c r="G11" s="116">
        <f>IF(Section_A_TB_Numerator_Tab_1!Z10="","", Section_A_TB_Numerator_Tab_1!Z10)</f>
        <v>0</v>
      </c>
      <c r="H11" s="116">
        <f>IF(Section_A_TB_Numerator_Tab_1!AA10="","", Section_A_TB_Numerator_Tab_1!AA10)</f>
        <v>0</v>
      </c>
      <c r="I11" s="116">
        <f>IF(Section_A_TB_Numerator_Tab_1!AB10="","", Section_A_TB_Numerator_Tab_1!AB10)</f>
        <v>0</v>
      </c>
      <c r="J11" s="76"/>
      <c r="K11" s="110" t="str">
        <f>IFERROR(G11/Section_A_TB_Numerator_Tab_1!J10, "")</f>
        <v/>
      </c>
      <c r="L11" s="110" t="str">
        <f>IFERROR(H11/Section_A_TB_Numerator_Tab_1!K10,"")</f>
        <v/>
      </c>
      <c r="M11" s="110" t="str">
        <f>IFERROR(I11/Section_A_TB_Numerator_Tab_1!L10, "")</f>
        <v/>
      </c>
      <c r="N11" s="76"/>
      <c r="O11" s="116">
        <f>(Section_A_TB_Denominators_Tab_2!K9*0.9)-(Section_A_TB_Numerator_Tab_1!N10+Section_A_TB_Numerator_Tab_1!R10+Section_A_TB_Numerator_Tab_1!V10)</f>
        <v>0</v>
      </c>
      <c r="P11" s="116">
        <f>(Section_A_TB_Denominators_Tab_2!L9*0.9)-(Section_A_TB_Numerator_Tab_1!O10+Section_A_TB_Numerator_Tab_1!S10+Section_A_TB_Numerator_Tab_1!W10)</f>
        <v>0</v>
      </c>
      <c r="Q11" s="116">
        <f>(Section_A_TB_Denominators_Tab_2!M9*0.9)-(Section_A_TB_Numerator_Tab_1!P10+Section_A_TB_Numerator_Tab_1!T10+Section_A_TB_Numerator_Tab_1!X10)</f>
        <v>0</v>
      </c>
      <c r="R11" s="76"/>
      <c r="S11" s="110" t="str">
        <f>IFERROR(O11/(Section_A_TB_Denominators_Tab_2!K9*0.9), "")</f>
        <v/>
      </c>
      <c r="T11" s="110" t="str">
        <f>IFERROR(P11/(Section_A_TB_Denominators_Tab_2!L9*0.9), "")</f>
        <v/>
      </c>
      <c r="U11" s="110" t="str">
        <f>IFERROR(Q11/(Section_A_TB_Denominators_Tab_2!M9*0.9), "")</f>
        <v/>
      </c>
      <c r="V11" s="76"/>
      <c r="W11" s="116">
        <f>Section_A_TB_Denominators_Tab_2!K9-(Section_A_TB_Numerator_Tab_1!N10+Section_A_TB_Numerator_Tab_1!R10+Section_A_TB_Numerator_Tab_1!V10)</f>
        <v>0</v>
      </c>
      <c r="X11" s="116">
        <f>Section_A_TB_Denominators_Tab_2!L9-(Section_A_TB_Numerator_Tab_1!O10+Section_A_TB_Numerator_Tab_1!S10+Section_A_TB_Numerator_Tab_1!W10)</f>
        <v>0</v>
      </c>
      <c r="Y11" s="116">
        <f>Section_A_TB_Denominators_Tab_2!M9-(Section_A_TB_Numerator_Tab_1!P10+Section_A_TB_Numerator_Tab_1!T10+Section_A_TB_Numerator_Tab_1!X10)</f>
        <v>0</v>
      </c>
      <c r="AA11" s="110" t="str">
        <f>IFERROR(W11/Section_A_TB_Denominators_Tab_2!K9, "")</f>
        <v/>
      </c>
      <c r="AB11" s="110" t="str">
        <f>IFERROR(X11/Section_A_TB_Denominators_Tab_2!L9, "")</f>
        <v/>
      </c>
      <c r="AC11" s="110" t="str">
        <f>IFERROR(Y11/Section_A_TB_Denominators_Tab_2!M9, "")</f>
        <v/>
      </c>
    </row>
    <row r="12" spans="1:29" ht="50.1" customHeight="1" x14ac:dyDescent="0.2">
      <c r="A12" s="34">
        <v>4</v>
      </c>
      <c r="B12" s="72" t="str">
        <f>Translations!$D68</f>
        <v>TB/HIV</v>
      </c>
      <c r="C12" s="77" t="s">
        <v>65</v>
      </c>
      <c r="D12" s="37" t="str">
        <f>Translations!$D76</f>
        <v>Number of people newly enrolled on antiretroviral therapy during the reporting period who also started TB preventive treatment during the reporting period</v>
      </c>
      <c r="E12" s="74" t="str">
        <f>IF(Section_A_TB_Numerator_Tab_1!D11="","", Section_A_TB_Numerator_Tab_1!D11)</f>
        <v>Please select</v>
      </c>
      <c r="F12" s="75"/>
      <c r="G12" s="116">
        <f>IF(Section_A_TB_Numerator_Tab_1!Z11="","", Section_A_TB_Numerator_Tab_1!Z11)</f>
        <v>0</v>
      </c>
      <c r="H12" s="116">
        <f>IF(Section_A_TB_Numerator_Tab_1!AA11="","", Section_A_TB_Numerator_Tab_1!AA11)</f>
        <v>0</v>
      </c>
      <c r="I12" s="116">
        <f>IF(Section_A_TB_Numerator_Tab_1!AB11="","", Section_A_TB_Numerator_Tab_1!AB11)</f>
        <v>0</v>
      </c>
      <c r="J12" s="76"/>
      <c r="K12" s="110" t="str">
        <f>IFERROR(G12/Section_A_TB_Numerator_Tab_1!J11, "")</f>
        <v/>
      </c>
      <c r="L12" s="110" t="str">
        <f>IFERROR(H12/Section_A_TB_Numerator_Tab_1!K11,"")</f>
        <v/>
      </c>
      <c r="M12" s="110" t="str">
        <f>IFERROR(I12/Section_A_TB_Numerator_Tab_1!L11, "")</f>
        <v/>
      </c>
      <c r="N12" s="76"/>
      <c r="O12" s="116">
        <f>(Section_A_TB_Denominators_Tab_2!K10*0.9)-(Section_A_TB_Numerator_Tab_1!N11+Section_A_TB_Numerator_Tab_1!R11+Section_A_TB_Numerator_Tab_1!V11)</f>
        <v>0</v>
      </c>
      <c r="P12" s="116">
        <f>(Section_A_TB_Denominators_Tab_2!L10*0.9)-(Section_A_TB_Numerator_Tab_1!O13+Section_A_TB_Numerator_Tab_1!S13+Section_A_TB_Numerator_Tab_1!W13)</f>
        <v>0</v>
      </c>
      <c r="Q12" s="116">
        <f>(Section_A_TB_Denominators_Tab_2!M10*0.9)-(Section_A_TB_Numerator_Tab_1!P13+Section_A_TB_Numerator_Tab_1!T13+Section_A_TB_Numerator_Tab_1!X13)</f>
        <v>0</v>
      </c>
      <c r="R12" s="76"/>
      <c r="S12" s="110" t="str">
        <f>IFERROR(O12/(Section_A_TB_Denominators_Tab_2!K10*0.9), "")</f>
        <v/>
      </c>
      <c r="T12" s="110" t="str">
        <f>IFERROR(P12/(Section_A_TB_Denominators_Tab_2!L10*0.9), "")</f>
        <v/>
      </c>
      <c r="U12" s="110" t="str">
        <f>IFERROR(Q12/(Section_A_TB_Denominators_Tab_2!M10*0.9), "")</f>
        <v/>
      </c>
      <c r="V12" s="76"/>
      <c r="W12" s="116">
        <f>(Section_A_TB_Denominators_Tab_2!K10)-(Section_A_TB_Numerator_Tab_1!N11+Section_A_TB_Numerator_Tab_1!R11+Section_A_TB_Numerator_Tab_1!V11)</f>
        <v>0</v>
      </c>
      <c r="X12" s="116">
        <f>Section_A_TB_Denominators_Tab_2!L10-(Section_A_TB_Numerator_Tab_1!O13+Section_A_TB_Numerator_Tab_1!S13+Section_A_TB_Numerator_Tab_1!W13)</f>
        <v>0</v>
      </c>
      <c r="Y12" s="116">
        <f>Section_A_TB_Denominators_Tab_2!M10-(Section_A_TB_Numerator_Tab_1!P13+Section_A_TB_Numerator_Tab_1!T13+Section_A_TB_Numerator_Tab_1!X13)</f>
        <v>0</v>
      </c>
      <c r="AA12" s="110" t="str">
        <f>IFERROR(W12/Section_A_TB_Denominators_Tab_2!K10, "")</f>
        <v/>
      </c>
      <c r="AB12" s="110" t="str">
        <f>IFERROR(X12/Section_A_TB_Denominators_Tab_2!L10, "")</f>
        <v/>
      </c>
      <c r="AC12" s="110" t="str">
        <f>IFERROR(Y12/Section_A_TB_Denominators_Tab_2!M10, "")</f>
        <v/>
      </c>
    </row>
    <row r="13" spans="1:29" ht="50.1" customHeight="1" x14ac:dyDescent="0.2">
      <c r="A13" s="71">
        <v>5</v>
      </c>
      <c r="B13" s="72" t="str">
        <f>Translations!$D69</f>
        <v>Collaboration with other providers and sectors - Private provider engagement in TB/DR-TB care</v>
      </c>
      <c r="C13" s="73" t="s">
        <v>69</v>
      </c>
      <c r="D13" s="37" t="str">
        <f>Translations!$D77</f>
        <v>Number of people with a new episode of TB (all forms) who were notified and/or referred by non-NTP providers from private/nongovernmental facilities</v>
      </c>
      <c r="E13" s="74" t="str">
        <f>IF(Section_A_TB_Numerator_Tab_1!D12="","", Section_A_TB_Numerator_Tab_1!D12)</f>
        <v>Please select</v>
      </c>
      <c r="F13" s="75"/>
      <c r="G13" s="116">
        <f>IF(Section_A_TB_Numerator_Tab_1!Z12="","", Section_A_TB_Numerator_Tab_1!Z12)</f>
        <v>0</v>
      </c>
      <c r="H13" s="116">
        <f>IF(Section_A_TB_Numerator_Tab_1!AA12="","", Section_A_TB_Numerator_Tab_1!AA12)</f>
        <v>0</v>
      </c>
      <c r="I13" s="116">
        <f>IF(Section_A_TB_Numerator_Tab_1!AB12="","", Section_A_TB_Numerator_Tab_1!AB12)</f>
        <v>0</v>
      </c>
      <c r="J13" s="76"/>
      <c r="K13" s="110" t="str">
        <f>IFERROR(G13/Section_A_TB_Numerator_Tab_1!J12, "")</f>
        <v/>
      </c>
      <c r="L13" s="110" t="str">
        <f>IFERROR(H13/Section_A_TB_Numerator_Tab_1!K12,"")</f>
        <v/>
      </c>
      <c r="M13" s="110" t="str">
        <f>IFERROR(I13/Section_A_TB_Numerator_Tab_1!L12, "")</f>
        <v/>
      </c>
      <c r="N13" s="76"/>
      <c r="O13" s="117"/>
      <c r="P13" s="117"/>
      <c r="Q13" s="117"/>
      <c r="R13" s="76"/>
      <c r="S13" s="78"/>
      <c r="T13" s="78"/>
      <c r="U13" s="78"/>
      <c r="V13" s="76"/>
      <c r="W13" s="117"/>
      <c r="X13" s="117"/>
      <c r="Y13" s="117"/>
      <c r="AA13" s="78"/>
      <c r="AB13" s="78"/>
      <c r="AC13" s="78"/>
    </row>
    <row r="14" spans="1:29" ht="50.1" customHeight="1" x14ac:dyDescent="0.2">
      <c r="A14" s="34">
        <v>6</v>
      </c>
      <c r="B14" s="79" t="str">
        <f>Translations!$D70</f>
        <v>Collaboration with other providers and sectors - Community-based TB/DR-TB care</v>
      </c>
      <c r="C14" s="80" t="s">
        <v>73</v>
      </c>
      <c r="D14" s="37" t="str">
        <f>Translations!$D78</f>
        <v>Number of people with new episodes of TB (all forms) that were referred by a community health worker or community volunteer to a health facility for diagnosis and notified to the basic management units(s)/treatment and reporting units during the reporting period</v>
      </c>
      <c r="E14" s="74" t="str">
        <f>IF(Section_A_TB_Numerator_Tab_1!D13="","", Section_A_TB_Numerator_Tab_1!D13)</f>
        <v>Please select</v>
      </c>
      <c r="F14" s="75"/>
      <c r="G14" s="116">
        <f>IF(Section_A_TB_Numerator_Tab_1!Z13="","", Section_A_TB_Numerator_Tab_1!Z13)</f>
        <v>0</v>
      </c>
      <c r="H14" s="116">
        <f>IF(Section_A_TB_Numerator_Tab_1!AA13="","", Section_A_TB_Numerator_Tab_1!AA13)</f>
        <v>0</v>
      </c>
      <c r="I14" s="116">
        <f>IF(Section_A_TB_Numerator_Tab_1!AB13="","", Section_A_TB_Numerator_Tab_1!AB13)</f>
        <v>0</v>
      </c>
      <c r="J14" s="76"/>
      <c r="K14" s="110" t="str">
        <f>IFERROR(G14/Section_A_TB_Numerator_Tab_1!J13, "")</f>
        <v/>
      </c>
      <c r="L14" s="110" t="str">
        <f>IFERROR(H14/Section_A_TB_Numerator_Tab_1!K13,"")</f>
        <v/>
      </c>
      <c r="M14" s="110" t="str">
        <f>IFERROR(I14/Section_A_TB_Numerator_Tab_1!L13, "")</f>
        <v/>
      </c>
      <c r="N14" s="76"/>
      <c r="O14" s="117"/>
      <c r="P14" s="117"/>
      <c r="Q14" s="117"/>
      <c r="R14" s="76"/>
      <c r="S14" s="78"/>
      <c r="T14" s="78"/>
      <c r="U14" s="78"/>
      <c r="V14" s="76"/>
      <c r="W14" s="117"/>
      <c r="X14" s="117"/>
      <c r="Y14" s="117"/>
      <c r="AA14" s="78"/>
      <c r="AB14" s="78"/>
      <c r="AC14" s="78"/>
    </row>
    <row r="17" spans="1:1" x14ac:dyDescent="0.2">
      <c r="A17" s="69"/>
    </row>
    <row r="18" spans="1:1" x14ac:dyDescent="0.2">
      <c r="A18" s="45"/>
    </row>
    <row r="19" spans="1:1" x14ac:dyDescent="0.2">
      <c r="A19" s="69"/>
    </row>
  </sheetData>
  <sheetProtection algorithmName="SHA-512" hashValue="iohu1dW3KQ6JCXi+/9Ml562KQg/WA2k7NuCyRAZET8Tk7eidVd9axfzkr6J9AGOs7nfdsw73Jy9iIOzpcGWVQg==" saltValue="4BZnRfaB/iW/hM/W2CB/GQ==" spinCount="100000" sheet="1" formatColumns="0" formatRows="0" autoFilter="0"/>
  <autoFilter ref="E8:E14" xr:uid="{F4367DD6-C1F5-4134-BE26-7E6ACC63F60D}"/>
  <mergeCells count="13">
    <mergeCell ref="W5:AC5"/>
    <mergeCell ref="G6:I6"/>
    <mergeCell ref="K6:M6"/>
    <mergeCell ref="O6:Q6"/>
    <mergeCell ref="S6:U6"/>
    <mergeCell ref="W6:Y6"/>
    <mergeCell ref="AA6:AC6"/>
    <mergeCell ref="E3:O3"/>
    <mergeCell ref="A1:D1"/>
    <mergeCell ref="A2:D2"/>
    <mergeCell ref="A3:D3"/>
    <mergeCell ref="G5:M5"/>
    <mergeCell ref="O5:U5"/>
  </mergeCells>
  <conditionalFormatting sqref="G9:I14 O9:Q14 W9:Y14">
    <cfRule type="expression" dxfId="14" priority="1">
      <formula>AND(G9&lt;&gt;"", G9 &lt; 0)</formula>
    </cfRule>
  </conditionalFormatting>
  <conditionalFormatting sqref="S9:U12 AA9:AC12 K9:M14">
    <cfRule type="expression" dxfId="12" priority="2">
      <formula>AND(K9 &lt;&gt; "", K9 &lt; 0)</formula>
    </cfRule>
    <cfRule type="expression" dxfId="11" priority="4">
      <formula>AND(K9 &lt;&gt; "", K9&gt;=0.5)</formula>
    </cfRule>
    <cfRule type="expression" dxfId="10" priority="5">
      <formula>AND(K9 &gt; 0.1, K9 &lt; 0.5)</formula>
    </cfRule>
    <cfRule type="expression" dxfId="9" priority="6">
      <formula>AND(K9&gt;0, K9&lt;=0.1)</formula>
    </cfRule>
  </conditionalFormatting>
  <hyperlinks>
    <hyperlink ref="E3" r:id="rId1" xr:uid="{3147E818-56F5-43D6-BA08-7A93BCECF05D}"/>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3" id="{00000000-000E-0000-0500-000002000000}">
            <xm:f>IF(OR($E9 = Translations!$D$134, $E9 = Translations!$D$135), TRUE, FALSE)</xm:f>
            <x14:dxf>
              <font>
                <color theme="1"/>
              </font>
              <fill>
                <patternFill>
                  <bgColor theme="1"/>
                </patternFill>
              </fill>
              <border>
                <left/>
                <right/>
                <top/>
                <bottom/>
                <vertical/>
                <horizontal/>
              </border>
            </x14:dxf>
          </x14:cfRule>
          <xm:sqref>S9:U12 AA9:AC12 K9:M14 O9:Q12 W9:Y12 G9:I14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5B553-C2B7-41BC-9A70-3ADD902799DC}">
  <sheetPr codeName="Sheet7">
    <tabColor theme="9" tint="-0.249977111117893"/>
  </sheetPr>
  <dimension ref="A1:AJ26"/>
  <sheetViews>
    <sheetView showGridLines="0" zoomScale="80" zoomScaleNormal="80" workbookViewId="0">
      <selection activeCell="D12" sqref="D12"/>
    </sheetView>
  </sheetViews>
  <sheetFormatPr defaultColWidth="8.85546875" defaultRowHeight="12.75" x14ac:dyDescent="0.2"/>
  <cols>
    <col min="1" max="1" width="8.85546875" style="39"/>
    <col min="2" max="2" width="32.140625" style="46" customWidth="1"/>
    <col min="3" max="3" width="14.140625" style="46" customWidth="1"/>
    <col min="4" max="4" width="64.85546875" style="47" customWidth="1"/>
    <col min="5" max="5" width="23.140625" style="47" customWidth="1"/>
    <col min="6" max="6" width="12.5703125" style="39" customWidth="1"/>
    <col min="7" max="7" width="2" style="38" customWidth="1"/>
    <col min="8" max="8" width="14.140625" style="39" customWidth="1"/>
    <col min="9" max="9" width="15.140625" style="39" customWidth="1"/>
    <col min="10" max="10" width="14.42578125" style="39" customWidth="1"/>
    <col min="11" max="11" width="2" style="38" customWidth="1"/>
    <col min="12" max="14" width="12.5703125" style="39" customWidth="1"/>
    <col min="15" max="15" width="3.140625" style="38" customWidth="1"/>
    <col min="16" max="18" width="12.5703125" style="39" customWidth="1"/>
    <col min="19" max="19" width="2.5703125" style="38" customWidth="1"/>
    <col min="20" max="22" width="12.5703125" style="39" customWidth="1"/>
    <col min="23" max="23" width="2.140625" style="38" customWidth="1"/>
    <col min="24" max="26" width="12.5703125" style="39" customWidth="1"/>
    <col min="27" max="27" width="1.85546875" style="38" customWidth="1"/>
    <col min="28" max="30" width="12.5703125" style="39" customWidth="1"/>
    <col min="31" max="31" width="3.5703125" style="38" customWidth="1"/>
    <col min="32" max="34" width="12.5703125" style="39" customWidth="1"/>
    <col min="35" max="16384" width="8.85546875" style="39"/>
  </cols>
  <sheetData>
    <row r="1" spans="1:36" x14ac:dyDescent="0.2">
      <c r="A1" s="224" t="str">
        <f>Translations!$D$125</f>
        <v xml:space="preserve">Summary of covered country targets and contributions by all sources </v>
      </c>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row>
    <row r="2" spans="1:36" x14ac:dyDescent="0.2">
      <c r="A2" s="40" t="str">
        <f>Translations!$D87</f>
        <v>*Prepopulated from Data Entry Tab 1. If the indicator is not selected, data entry is not required.</v>
      </c>
      <c r="B2" s="41"/>
      <c r="C2" s="41"/>
      <c r="D2" s="42"/>
      <c r="E2" s="42"/>
      <c r="F2" s="43"/>
      <c r="G2" s="44"/>
      <c r="H2" s="43"/>
      <c r="I2" s="43"/>
      <c r="J2" s="43"/>
      <c r="K2" s="44"/>
      <c r="L2" s="43"/>
      <c r="M2" s="43"/>
      <c r="N2" s="43"/>
      <c r="O2" s="44"/>
      <c r="P2" s="43"/>
      <c r="Q2" s="43"/>
      <c r="R2" s="43"/>
      <c r="S2" s="44"/>
      <c r="T2" s="43"/>
      <c r="U2" s="43"/>
      <c r="V2" s="43"/>
      <c r="W2" s="44"/>
      <c r="X2" s="43"/>
      <c r="Y2" s="43"/>
      <c r="Z2" s="43"/>
      <c r="AA2" s="44"/>
      <c r="AB2" s="43"/>
      <c r="AC2" s="43"/>
      <c r="AD2" s="43"/>
    </row>
    <row r="3" spans="1:36" x14ac:dyDescent="0.2">
      <c r="A3" s="45"/>
    </row>
    <row r="4" spans="1:36" ht="20.100000000000001" customHeight="1" x14ac:dyDescent="0.2">
      <c r="A4" s="48"/>
      <c r="G4" s="49"/>
      <c r="H4" s="217"/>
      <c r="I4" s="217"/>
      <c r="J4" s="217"/>
      <c r="L4" s="225" t="str">
        <f>Translations!$D$116</f>
        <v>Targets Covered by all Sources</v>
      </c>
      <c r="M4" s="226"/>
      <c r="N4" s="226"/>
      <c r="O4" s="226"/>
      <c r="P4" s="226"/>
      <c r="Q4" s="226"/>
      <c r="R4" s="227"/>
      <c r="T4" s="216" t="str">
        <f>Translations!$D$117</f>
        <v>Contributions to targets by all sources</v>
      </c>
      <c r="U4" s="216"/>
      <c r="V4" s="216"/>
      <c r="W4" s="216"/>
      <c r="X4" s="216"/>
      <c r="Y4" s="216"/>
      <c r="Z4" s="216"/>
      <c r="AA4" s="216"/>
      <c r="AB4" s="216"/>
      <c r="AC4" s="216"/>
      <c r="AD4" s="216"/>
    </row>
    <row r="5" spans="1:36" s="38" customFormat="1" ht="12.95" customHeight="1" x14ac:dyDescent="0.2">
      <c r="A5" s="52"/>
      <c r="B5" s="53"/>
      <c r="C5" s="53"/>
      <c r="D5" s="54"/>
      <c r="E5" s="54"/>
      <c r="T5" s="50"/>
      <c r="U5" s="50"/>
      <c r="V5" s="50"/>
      <c r="W5" s="50"/>
      <c r="X5" s="50"/>
      <c r="Y5" s="50"/>
      <c r="Z5" s="50"/>
      <c r="AA5" s="50"/>
      <c r="AB5" s="50"/>
      <c r="AC5" s="50"/>
      <c r="AD5" s="50"/>
    </row>
    <row r="6" spans="1:36" s="15" customFormat="1" ht="33.6" customHeight="1" x14ac:dyDescent="0.2">
      <c r="B6" s="11"/>
      <c r="C6" s="11"/>
      <c r="D6" s="31"/>
      <c r="E6" s="31"/>
      <c r="F6" s="17" t="str">
        <f>Translations!$D$56</f>
        <v>Baseline</v>
      </c>
      <c r="G6" s="21"/>
      <c r="H6" s="225" t="str">
        <f>Translations!$D$109</f>
        <v>Country (National Strategic Plan) targets</v>
      </c>
      <c r="I6" s="226"/>
      <c r="J6" s="227"/>
      <c r="K6" s="21"/>
      <c r="L6" s="225" t="str">
        <f>Translations!$D$110</f>
        <v>Coverage Target</v>
      </c>
      <c r="M6" s="226"/>
      <c r="N6" s="227"/>
      <c r="O6" s="18"/>
      <c r="P6" s="225" t="str">
        <f>Translations!$D$111</f>
        <v>Percentage of Country Target Covered</v>
      </c>
      <c r="Q6" s="226"/>
      <c r="R6" s="227"/>
      <c r="S6" s="18"/>
      <c r="T6" s="225" t="str">
        <f>Translations!$D$112</f>
        <v>Domestic resources</v>
      </c>
      <c r="U6" s="226"/>
      <c r="V6" s="227"/>
      <c r="W6" s="18"/>
      <c r="X6" s="225" t="str">
        <f>Translations!$D$113</f>
        <v>External Resources (Non-Global Fund)</v>
      </c>
      <c r="Y6" s="226"/>
      <c r="Z6" s="227"/>
      <c r="AA6" s="18"/>
      <c r="AB6" s="225" t="str">
        <f>Translations!$D$114</f>
        <v>Global Fund allocation</v>
      </c>
      <c r="AC6" s="226"/>
      <c r="AD6" s="227"/>
      <c r="AE6" s="14"/>
      <c r="AF6" s="225" t="str">
        <f>Translations!$D$115</f>
        <v>Global Fund allocation: total contribution by module</v>
      </c>
      <c r="AG6" s="226"/>
      <c r="AH6" s="227"/>
    </row>
    <row r="7" spans="1:36" s="33" customFormat="1" ht="40.5" customHeight="1" x14ac:dyDescent="0.25">
      <c r="A7" s="17" t="str">
        <f>Translations!$D$50</f>
        <v>No.</v>
      </c>
      <c r="B7" s="17" t="str">
        <f>Translations!$D$51</f>
        <v>Priority Module</v>
      </c>
      <c r="C7" s="17" t="str">
        <f>Translations!$D$54</f>
        <v>Indicator Code</v>
      </c>
      <c r="D7" s="17" t="str">
        <f>Translations!$D$107</f>
        <v>Coverage Indicator</v>
      </c>
      <c r="E7" s="17" t="str">
        <f>Translations!$D$108</f>
        <v>Indicator Selection*</v>
      </c>
      <c r="F7" s="29" t="str">
        <f>IF(Section_A_TB_Numerator_Tab_1!$H$6="","", Section_A_TB_Numerator_Tab_1!$H$6)</f>
        <v/>
      </c>
      <c r="G7" s="30"/>
      <c r="H7" s="29" t="str">
        <f>IF(Section_A_TB_Numerator_Tab_1!$J$6="","", Section_A_TB_Numerator_Tab_1!$J$6)</f>
        <v/>
      </c>
      <c r="I7" s="29" t="str">
        <f>IF(Section_A_TB_Numerator_Tab_1!$K$6="","", Section_A_TB_Numerator_Tab_1!$K$6)</f>
        <v/>
      </c>
      <c r="J7" s="29" t="str">
        <f>IF(Section_A_TB_Numerator_Tab_1!$L$6="","", Section_A_TB_Numerator_Tab_1!$L$6)</f>
        <v/>
      </c>
      <c r="K7" s="30"/>
      <c r="L7" s="29" t="str">
        <f>IF(Section_A_TB_Numerator_Tab_1!$J$6="","", Section_A_TB_Numerator_Tab_1!$J$6)</f>
        <v/>
      </c>
      <c r="M7" s="29" t="str">
        <f>IF(Section_A_TB_Numerator_Tab_1!$K$6="","", Section_A_TB_Numerator_Tab_1!$K$6)</f>
        <v/>
      </c>
      <c r="N7" s="29" t="str">
        <f>IF(Section_A_TB_Numerator_Tab_1!$L$6="","", Section_A_TB_Numerator_Tab_1!$L$6)</f>
        <v/>
      </c>
      <c r="O7" s="30"/>
      <c r="P7" s="29" t="str">
        <f>IF(Section_A_TB_Numerator_Tab_1!$J$6="","", Section_A_TB_Numerator_Tab_1!$J$6)</f>
        <v/>
      </c>
      <c r="Q7" s="29" t="str">
        <f>IF(Section_A_TB_Numerator_Tab_1!$K$6="","", Section_A_TB_Numerator_Tab_1!$K$6)</f>
        <v/>
      </c>
      <c r="R7" s="29" t="str">
        <f>IF(Section_A_TB_Numerator_Tab_1!$L$6="","", Section_A_TB_Numerator_Tab_1!$L$6)</f>
        <v/>
      </c>
      <c r="S7" s="30"/>
      <c r="T7" s="29" t="str">
        <f>IF(Section_A_TB_Numerator_Tab_1!$J$6="","", Section_A_TB_Numerator_Tab_1!$J$6)</f>
        <v/>
      </c>
      <c r="U7" s="29" t="str">
        <f>IF(Section_A_TB_Numerator_Tab_1!$K$6="","", Section_A_TB_Numerator_Tab_1!$K$6)</f>
        <v/>
      </c>
      <c r="V7" s="29" t="str">
        <f>IF(Section_A_TB_Numerator_Tab_1!$L$6="","", Section_A_TB_Numerator_Tab_1!$L$6)</f>
        <v/>
      </c>
      <c r="W7" s="30"/>
      <c r="X7" s="29" t="str">
        <f>IF(Section_A_TB_Numerator_Tab_1!$J$6="","", Section_A_TB_Numerator_Tab_1!$J$6)</f>
        <v/>
      </c>
      <c r="Y7" s="29" t="str">
        <f>IF(Section_A_TB_Numerator_Tab_1!$K$6="","", Section_A_TB_Numerator_Tab_1!$K$6)</f>
        <v/>
      </c>
      <c r="Z7" s="29" t="str">
        <f>IF(Section_A_TB_Numerator_Tab_1!$L$6="","", Section_A_TB_Numerator_Tab_1!$L$6)</f>
        <v/>
      </c>
      <c r="AA7" s="30"/>
      <c r="AB7" s="29" t="str">
        <f>IF(Section_A_TB_Numerator_Tab_1!$J$6="","", Section_A_TB_Numerator_Tab_1!$J$6)</f>
        <v/>
      </c>
      <c r="AC7" s="29" t="str">
        <f>IF(Section_A_TB_Numerator_Tab_1!$K$6="","", Section_A_TB_Numerator_Tab_1!$K$6)</f>
        <v/>
      </c>
      <c r="AD7" s="29" t="str">
        <f>IF(Section_A_TB_Numerator_Tab_1!$L$6="","", Section_A_TB_Numerator_Tab_1!$L$6)</f>
        <v/>
      </c>
      <c r="AE7" s="141"/>
      <c r="AF7" s="233" t="str">
        <f>Translations!$D$118</f>
        <v>Full cycle</v>
      </c>
      <c r="AG7" s="233"/>
      <c r="AH7" s="233"/>
      <c r="AI7" s="32"/>
      <c r="AJ7" s="32"/>
    </row>
    <row r="8" spans="1:36" ht="39.950000000000003" customHeight="1" x14ac:dyDescent="0.2">
      <c r="A8" s="34">
        <v>1</v>
      </c>
      <c r="B8" s="35" t="str">
        <f>Translations!$D65</f>
        <v>TB diagnosis, treatment and care - TB screening and diagnosis</v>
      </c>
      <c r="C8" s="34" t="s">
        <v>55</v>
      </c>
      <c r="D8" s="37" t="str">
        <f>Translations!$D119</f>
        <v>TB notifications: Number of notifications of people diagnosed with a new episode of TB (all forms)</v>
      </c>
      <c r="E8" s="58" t="str">
        <f>Section_A_TB_Numerator_Tab_1!D8</f>
        <v>Please select</v>
      </c>
      <c r="F8" s="116" t="str">
        <f>IF(Section_A_TB_Numerator_Tab_1!H8="","", Section_A_TB_Numerator_Tab_1!H8)</f>
        <v/>
      </c>
      <c r="G8" s="56"/>
      <c r="H8" s="116" t="str">
        <f>IF(Section_A_TB_Numerator_Tab_1!J8="","", Section_A_TB_Numerator_Tab_1!J8)</f>
        <v/>
      </c>
      <c r="I8" s="116" t="str">
        <f>IF(Section_A_TB_Numerator_Tab_1!K8="", "", Section_A_TB_Numerator_Tab_1!K8)</f>
        <v/>
      </c>
      <c r="J8" s="116" t="str">
        <f>IF(Section_A_TB_Numerator_Tab_1!L8="", "", Section_A_TB_Numerator_Tab_1!L8)</f>
        <v/>
      </c>
      <c r="K8" s="56"/>
      <c r="L8" s="116">
        <f>Section_A_TB_Numerator_Tab_1!N8+Section_A_TB_Numerator_Tab_1!R8+Section_A_TB_Numerator_Tab_1!V8</f>
        <v>0</v>
      </c>
      <c r="M8" s="116">
        <f>Section_A_TB_Numerator_Tab_1!O8+Section_A_TB_Numerator_Tab_1!S8+Section_A_TB_Numerator_Tab_1!W8</f>
        <v>0</v>
      </c>
      <c r="N8" s="116">
        <f>Section_A_TB_Numerator_Tab_1!P8+Section_A_TB_Numerator_Tab_1!T8+Section_A_TB_Numerator_Tab_1!X8</f>
        <v>0</v>
      </c>
      <c r="O8" s="56"/>
      <c r="P8" s="110" t="str">
        <f>IFERROR((Section_A_TB_Numerator_Tab_1!N8+Section_A_TB_Numerator_Tab_1!R8+Section_A_TB_Numerator_Tab_1!V8)/Section_A_TB_Numerator_Tab_1!J8, "")</f>
        <v/>
      </c>
      <c r="Q8" s="110" t="str">
        <f>IFERROR((Section_A_TB_Numerator_Tab_1!O8+Section_A_TB_Numerator_Tab_1!S8+Section_A_TB_Numerator_Tab_1!W8)/Section_A_TB_Numerator_Tab_1!K8, "")</f>
        <v/>
      </c>
      <c r="R8" s="110" t="str">
        <f>IFERROR((Section_A_TB_Numerator_Tab_1!P8+Section_A_TB_Numerator_Tab_1!T8+Section_A_TB_Numerator_Tab_1!X8)/Section_A_TB_Numerator_Tab_1!L8, "")</f>
        <v/>
      </c>
      <c r="S8" s="56"/>
      <c r="T8" s="110" t="str">
        <f>IFERROR(Section_A_TB_Numerator_Tab_1!N8/(Section_A_TB_Numerator_Tab_1!N8+Section_A_TB_Numerator_Tab_1!R8+Section_A_TB_Numerator_Tab_1!V8), "")</f>
        <v/>
      </c>
      <c r="U8" s="110" t="str">
        <f>IFERROR(Section_A_TB_Numerator_Tab_1!O8/(Section_A_TB_Numerator_Tab_1!O8+Section_A_TB_Numerator_Tab_1!S8+Section_A_TB_Numerator_Tab_1!W8), "")</f>
        <v/>
      </c>
      <c r="V8" s="110" t="str">
        <f>IFERROR(Section_A_TB_Numerator_Tab_1!P8/(Section_A_TB_Numerator_Tab_1!P8+Section_A_TB_Numerator_Tab_1!T8+Section_A_TB_Numerator_Tab_1!X8), "")</f>
        <v/>
      </c>
      <c r="W8" s="59"/>
      <c r="X8" s="110" t="str">
        <f>IFERROR(Section_A_TB_Numerator_Tab_1!R8/(Section_A_TB_Numerator_Tab_1!N8+Section_A_TB_Numerator_Tab_1!R8+Section_A_TB_Numerator_Tab_1!V8), "")</f>
        <v/>
      </c>
      <c r="Y8" s="110" t="str">
        <f>IFERROR(Section_A_TB_Numerator_Tab_1!S8/(Section_A_TB_Numerator_Tab_1!O8+Section_A_TB_Numerator_Tab_1!S8+Section_A_TB_Numerator_Tab_1!W8), "")</f>
        <v/>
      </c>
      <c r="Z8" s="110" t="str">
        <f>IFERROR(Section_A_TB_Numerator_Tab_1!T8/(Section_A_TB_Numerator_Tab_1!P8+Section_A_TB_Numerator_Tab_1!T8+Section_A_TB_Numerator_Tab_1!X8), "")</f>
        <v/>
      </c>
      <c r="AA8" s="61"/>
      <c r="AB8" s="110" t="str">
        <f>IFERROR(Section_A_TB_Numerator_Tab_1!V8/(Section_A_TB_Numerator_Tab_1!N8+Section_A_TB_Numerator_Tab_1!R8+Section_A_TB_Numerator_Tab_1!V8), "")</f>
        <v/>
      </c>
      <c r="AC8" s="110" t="str">
        <f>IFERROR(Section_A_TB_Numerator_Tab_1!W8/(Section_A_TB_Numerator_Tab_1!O8+Section_A_TB_Numerator_Tab_1!S8+Section_A_TB_Numerator_Tab_1!W8), "")</f>
        <v/>
      </c>
      <c r="AD8" s="110" t="str">
        <f>IFERROR(Section_A_TB_Numerator_Tab_1!X8/(Section_A_TB_Numerator_Tab_1!P8+Section_A_TB_Numerator_Tab_1!T8+Section_A_TB_Numerator_Tab_1!X8), "")</f>
        <v/>
      </c>
      <c r="AE8" s="60"/>
      <c r="AF8" s="228" t="str">
        <f>IFERROR(Section_A_TB_Numerator_Tab_1!AM8/Section_A_TB_Numerator_Tab_1!AK8, "")</f>
        <v/>
      </c>
      <c r="AG8" s="228"/>
      <c r="AH8" s="228"/>
    </row>
    <row r="9" spans="1:36" ht="39.950000000000003" customHeight="1" x14ac:dyDescent="0.2">
      <c r="A9" s="34">
        <v>2</v>
      </c>
      <c r="B9" s="35" t="str">
        <f>Translations!$D66</f>
        <v>DR-TB diagnosis, treatment and care</v>
      </c>
      <c r="C9" s="34" t="s">
        <v>58</v>
      </c>
      <c r="D9" s="37" t="str">
        <f>Translations!$D120</f>
        <v>Number of people notified with laboratory-confirmed RR-TB</v>
      </c>
      <c r="E9" s="58" t="str">
        <f>Section_A_TB_Numerator_Tab_1!D9</f>
        <v>Please select</v>
      </c>
      <c r="F9" s="116" t="str">
        <f>IF(Section_A_TB_Numerator_Tab_1!H9="","", Section_A_TB_Numerator_Tab_1!H9)</f>
        <v/>
      </c>
      <c r="G9" s="56"/>
      <c r="H9" s="116" t="str">
        <f>IF(Section_A_TB_Numerator_Tab_1!J9="","", Section_A_TB_Numerator_Tab_1!J9)</f>
        <v/>
      </c>
      <c r="I9" s="116" t="str">
        <f>IF(Section_A_TB_Numerator_Tab_1!K9="", "", Section_A_TB_Numerator_Tab_1!K9)</f>
        <v/>
      </c>
      <c r="J9" s="116" t="str">
        <f>IF(Section_A_TB_Numerator_Tab_1!L9="", "", Section_A_TB_Numerator_Tab_1!L9)</f>
        <v/>
      </c>
      <c r="K9" s="56"/>
      <c r="L9" s="116">
        <f>Section_A_TB_Numerator_Tab_1!N9+Section_A_TB_Numerator_Tab_1!R9+Section_A_TB_Numerator_Tab_1!V9</f>
        <v>0</v>
      </c>
      <c r="M9" s="116">
        <f>Section_A_TB_Numerator_Tab_1!O9+Section_A_TB_Numerator_Tab_1!S9+Section_A_TB_Numerator_Tab_1!W9</f>
        <v>0</v>
      </c>
      <c r="N9" s="116">
        <f>Section_A_TB_Numerator_Tab_1!P9+Section_A_TB_Numerator_Tab_1!T9+Section_A_TB_Numerator_Tab_1!X9</f>
        <v>0</v>
      </c>
      <c r="O9" s="56"/>
      <c r="P9" s="110" t="str">
        <f>IFERROR((Section_A_TB_Numerator_Tab_1!N9+Section_A_TB_Numerator_Tab_1!R9+Section_A_TB_Numerator_Tab_1!V9)/Section_A_TB_Numerator_Tab_1!J9, "")</f>
        <v/>
      </c>
      <c r="Q9" s="110" t="str">
        <f>IFERROR((Section_A_TB_Numerator_Tab_1!O9+Section_A_TB_Numerator_Tab_1!S9+Section_A_TB_Numerator_Tab_1!W9)/Section_A_TB_Numerator_Tab_1!K9, "")</f>
        <v/>
      </c>
      <c r="R9" s="110" t="str">
        <f>IFERROR((Section_A_TB_Numerator_Tab_1!P9+Section_A_TB_Numerator_Tab_1!T9+Section_A_TB_Numerator_Tab_1!X9)/Section_A_TB_Numerator_Tab_1!L9, "")</f>
        <v/>
      </c>
      <c r="S9" s="56"/>
      <c r="T9" s="110" t="str">
        <f>IFERROR(Section_A_TB_Numerator_Tab_1!N9/(Section_A_TB_Numerator_Tab_1!N9+Section_A_TB_Numerator_Tab_1!R9+Section_A_TB_Numerator_Tab_1!V9), "")</f>
        <v/>
      </c>
      <c r="U9" s="110" t="str">
        <f>IFERROR(Section_A_TB_Numerator_Tab_1!O9/(Section_A_TB_Numerator_Tab_1!O9+Section_A_TB_Numerator_Tab_1!S9+Section_A_TB_Numerator_Tab_1!W9), "")</f>
        <v/>
      </c>
      <c r="V9" s="110" t="str">
        <f>IFERROR(Section_A_TB_Numerator_Tab_1!P9/(Section_A_TB_Numerator_Tab_1!P9+Section_A_TB_Numerator_Tab_1!T9+Section_A_TB_Numerator_Tab_1!X9), "")</f>
        <v/>
      </c>
      <c r="W9" s="59"/>
      <c r="X9" s="110" t="str">
        <f>IFERROR(Section_A_TB_Numerator_Tab_1!R9/(Section_A_TB_Numerator_Tab_1!N9+Section_A_TB_Numerator_Tab_1!R9+Section_A_TB_Numerator_Tab_1!V9), "")</f>
        <v/>
      </c>
      <c r="Y9" s="110" t="str">
        <f>IFERROR(Section_A_TB_Numerator_Tab_1!S9/(Section_A_TB_Numerator_Tab_1!O9+Section_A_TB_Numerator_Tab_1!S9+Section_A_TB_Numerator_Tab_1!W9), "")</f>
        <v/>
      </c>
      <c r="Z9" s="110" t="str">
        <f>IFERROR(Section_A_TB_Numerator_Tab_1!T9/(Section_A_TB_Numerator_Tab_1!P9+Section_A_TB_Numerator_Tab_1!T9+Section_A_TB_Numerator_Tab_1!X9), "")</f>
        <v/>
      </c>
      <c r="AA9" s="61"/>
      <c r="AB9" s="110" t="str">
        <f>IFERROR(Section_A_TB_Numerator_Tab_1!V9/(Section_A_TB_Numerator_Tab_1!N9+Section_A_TB_Numerator_Tab_1!R9+Section_A_TB_Numerator_Tab_1!V9), "")</f>
        <v/>
      </c>
      <c r="AC9" s="110" t="str">
        <f>IFERROR(Section_A_TB_Numerator_Tab_1!W9/(Section_A_TB_Numerator_Tab_1!O9+Section_A_TB_Numerator_Tab_1!S9+Section_A_TB_Numerator_Tab_1!W9), "")</f>
        <v/>
      </c>
      <c r="AD9" s="110" t="str">
        <f>IFERROR(Section_A_TB_Numerator_Tab_1!X9/(Section_A_TB_Numerator_Tab_1!P9+Section_A_TB_Numerator_Tab_1!T9+Section_A_TB_Numerator_Tab_1!X9), "")</f>
        <v/>
      </c>
      <c r="AE9" s="60"/>
      <c r="AF9" s="228" t="str">
        <f>IFERROR(Section_A_TB_Numerator_Tab_1!AM9/Section_A_TB_Numerator_Tab_1!AK9, "")</f>
        <v/>
      </c>
      <c r="AG9" s="228"/>
      <c r="AH9" s="228"/>
    </row>
    <row r="10" spans="1:36" ht="39.950000000000003" customHeight="1" x14ac:dyDescent="0.2">
      <c r="A10" s="34">
        <v>3</v>
      </c>
      <c r="B10" s="35" t="str">
        <f>Translations!$D67</f>
        <v>TB/DR-TB prevention - Preventive treatment (eligible contacts)</v>
      </c>
      <c r="C10" s="34" t="s">
        <v>61</v>
      </c>
      <c r="D10" s="37" t="str">
        <f>Translations!$D121</f>
        <v>Number of eligible contacts of people with TB started on TB preventive treatment</v>
      </c>
      <c r="E10" s="58" t="str">
        <f>Section_A_TB_Numerator_Tab_1!D10</f>
        <v>Please select</v>
      </c>
      <c r="F10" s="116" t="str">
        <f>IF(Section_A_TB_Numerator_Tab_1!H10="","", Section_A_TB_Numerator_Tab_1!H10)</f>
        <v/>
      </c>
      <c r="G10" s="56"/>
      <c r="H10" s="116" t="str">
        <f>IF(Section_A_TB_Numerator_Tab_1!J10="","", Section_A_TB_Numerator_Tab_1!J10)</f>
        <v/>
      </c>
      <c r="I10" s="116" t="str">
        <f>IF(Section_A_TB_Numerator_Tab_1!K10="", "", Section_A_TB_Numerator_Tab_1!K10)</f>
        <v/>
      </c>
      <c r="J10" s="116" t="str">
        <f>IF(Section_A_TB_Numerator_Tab_1!L10="", "", Section_A_TB_Numerator_Tab_1!L10)</f>
        <v/>
      </c>
      <c r="K10" s="56"/>
      <c r="L10" s="116">
        <f>Section_A_TB_Numerator_Tab_1!N10+Section_A_TB_Numerator_Tab_1!R10+Section_A_TB_Numerator_Tab_1!V10</f>
        <v>0</v>
      </c>
      <c r="M10" s="116">
        <f>Section_A_TB_Numerator_Tab_1!O10+Section_A_TB_Numerator_Tab_1!S10+Section_A_TB_Numerator_Tab_1!W10</f>
        <v>0</v>
      </c>
      <c r="N10" s="116">
        <f>Section_A_TB_Numerator_Tab_1!P10+Section_A_TB_Numerator_Tab_1!T10+Section_A_TB_Numerator_Tab_1!X10</f>
        <v>0</v>
      </c>
      <c r="O10" s="56"/>
      <c r="P10" s="110" t="str">
        <f>IFERROR((Section_A_TB_Numerator_Tab_1!N10+Section_A_TB_Numerator_Tab_1!R10+Section_A_TB_Numerator_Tab_1!V10)/Section_A_TB_Numerator_Tab_1!J10, "")</f>
        <v/>
      </c>
      <c r="Q10" s="110" t="str">
        <f>IFERROR((Section_A_TB_Numerator_Tab_1!O10+Section_A_TB_Numerator_Tab_1!S10+Section_A_TB_Numerator_Tab_1!W10)/Section_A_TB_Numerator_Tab_1!K10, "")</f>
        <v/>
      </c>
      <c r="R10" s="110" t="str">
        <f>IFERROR((Section_A_TB_Numerator_Tab_1!P10+Section_A_TB_Numerator_Tab_1!T10+Section_A_TB_Numerator_Tab_1!X10)/Section_A_TB_Numerator_Tab_1!L10, "")</f>
        <v/>
      </c>
      <c r="S10" s="56"/>
      <c r="T10" s="110" t="str">
        <f>IFERROR(Section_A_TB_Numerator_Tab_1!N10/(Section_A_TB_Numerator_Tab_1!N10+Section_A_TB_Numerator_Tab_1!R10+Section_A_TB_Numerator_Tab_1!V10), "")</f>
        <v/>
      </c>
      <c r="U10" s="110" t="str">
        <f>IFERROR(Section_A_TB_Numerator_Tab_1!O10/(Section_A_TB_Numerator_Tab_1!O10+Section_A_TB_Numerator_Tab_1!S10+Section_A_TB_Numerator_Tab_1!W10), "")</f>
        <v/>
      </c>
      <c r="V10" s="110" t="str">
        <f>IFERROR(Section_A_TB_Numerator_Tab_1!P10/(Section_A_TB_Numerator_Tab_1!P10+Section_A_TB_Numerator_Tab_1!T10+Section_A_TB_Numerator_Tab_1!X10), "")</f>
        <v/>
      </c>
      <c r="W10" s="59"/>
      <c r="X10" s="110" t="str">
        <f>IFERROR(Section_A_TB_Numerator_Tab_1!R10/(Section_A_TB_Numerator_Tab_1!N10+Section_A_TB_Numerator_Tab_1!R10+Section_A_TB_Numerator_Tab_1!V10), "")</f>
        <v/>
      </c>
      <c r="Y10" s="110" t="str">
        <f>IFERROR(Section_A_TB_Numerator_Tab_1!S10/(Section_A_TB_Numerator_Tab_1!O10+Section_A_TB_Numerator_Tab_1!S10+Section_A_TB_Numerator_Tab_1!W10), "")</f>
        <v/>
      </c>
      <c r="Z10" s="110" t="str">
        <f>IFERROR(Section_A_TB_Numerator_Tab_1!T10/(Section_A_TB_Numerator_Tab_1!P10+Section_A_TB_Numerator_Tab_1!T10+Section_A_TB_Numerator_Tab_1!X10), "")</f>
        <v/>
      </c>
      <c r="AA10" s="61"/>
      <c r="AB10" s="110" t="str">
        <f>IFERROR(Section_A_TB_Numerator_Tab_1!V10/(Section_A_TB_Numerator_Tab_1!N10+Section_A_TB_Numerator_Tab_1!R10+Section_A_TB_Numerator_Tab_1!V10), "")</f>
        <v/>
      </c>
      <c r="AC10" s="110" t="str">
        <f>IFERROR(Section_A_TB_Numerator_Tab_1!W10/(Section_A_TB_Numerator_Tab_1!O10+Section_A_TB_Numerator_Tab_1!S10+Section_A_TB_Numerator_Tab_1!W10), "")</f>
        <v/>
      </c>
      <c r="AD10" s="110" t="str">
        <f>IFERROR(Section_A_TB_Numerator_Tab_1!X10/(Section_A_TB_Numerator_Tab_1!P10+Section_A_TB_Numerator_Tab_1!T10+Section_A_TB_Numerator_Tab_1!X10), "")</f>
        <v/>
      </c>
      <c r="AE10" s="60"/>
      <c r="AF10" s="228" t="str">
        <f>IFERROR(Section_A_TB_Numerator_Tab_1!AM10/Section_A_TB_Numerator_Tab_1!AK10, "")</f>
        <v/>
      </c>
      <c r="AG10" s="228"/>
      <c r="AH10" s="228"/>
    </row>
    <row r="11" spans="1:36" ht="39.950000000000003" customHeight="1" x14ac:dyDescent="0.2">
      <c r="A11" s="34">
        <v>4</v>
      </c>
      <c r="B11" s="35" t="str">
        <f>Translations!$D68</f>
        <v>TB/HIV</v>
      </c>
      <c r="C11" s="118" t="s">
        <v>65</v>
      </c>
      <c r="D11" s="37" t="str">
        <f>Translations!$D122</f>
        <v>Percentage of people newly enrolled on antiretroviral therapy who started TB preventive treatment (TPT) during the reporting period</v>
      </c>
      <c r="E11" s="58" t="str">
        <f>Section_A_TB_Numerator_Tab_1!D11</f>
        <v>Please select</v>
      </c>
      <c r="F11" s="110" t="str">
        <f>IFERROR(Section_A_TB_Numerator_Tab_1!H11/Section_A_TB_Denominators_Tab_2!H10, "")</f>
        <v/>
      </c>
      <c r="G11" s="61"/>
      <c r="H11" s="110" t="str">
        <f>IFERROR(Section_A_TB_Numerator_Tab_1!J11/Section_A_TB_Denominators_Tab_2!K10, "")</f>
        <v/>
      </c>
      <c r="I11" s="110" t="str">
        <f>IFERROR(Section_A_TB_Numerator_Tab_1!K11/Section_A_TB_Denominators_Tab_2!L10, "")</f>
        <v/>
      </c>
      <c r="J11" s="110" t="str">
        <f>IFERROR(Section_A_TB_Numerator_Tab_1!L11/Section_A_TB_Denominators_Tab_2!M10, "")</f>
        <v/>
      </c>
      <c r="K11" s="61"/>
      <c r="L11" s="110" t="str">
        <f>IFERROR((Section_A_TB_Numerator_Tab_1!N11+Section_A_TB_Numerator_Tab_1!R11+Section_A_TB_Numerator_Tab_1!V11)/Section_A_TB_Denominators_Tab_2!K10, "")</f>
        <v/>
      </c>
      <c r="M11" s="110" t="str">
        <f>IFERROR((Section_A_TB_Numerator_Tab_1!O11+Section_A_TB_Numerator_Tab_1!S11+Section_A_TB_Numerator_Tab_1!W11)/Section_A_TB_Denominators_Tab_2!L10, "")</f>
        <v/>
      </c>
      <c r="N11" s="110" t="str">
        <f>IFERROR((Section_A_TB_Numerator_Tab_1!P11+Section_A_TB_Numerator_Tab_1!T11+Section_A_TB_Numerator_Tab_1!X11)/Section_A_TB_Denominators_Tab_2!M10, "")</f>
        <v/>
      </c>
      <c r="O11" s="59"/>
      <c r="P11" s="110" t="str">
        <f>IFERROR((Section_A_TB_Numerator_Tab_1!N11+Section_A_TB_Numerator_Tab_1!R11+Section_A_TB_Numerator_Tab_1!V11)/Section_A_TB_Numerator_Tab_1!J11, "")</f>
        <v/>
      </c>
      <c r="Q11" s="110" t="str">
        <f>IFERROR((Section_A_TB_Numerator_Tab_1!O11+Section_A_TB_Numerator_Tab_1!S11+Section_A_TB_Numerator_Tab_1!W11)/Section_A_TB_Numerator_Tab_1!K11, "")</f>
        <v/>
      </c>
      <c r="R11" s="110" t="str">
        <f>IFERROR((Section_A_TB_Numerator_Tab_1!P11+Section_A_TB_Numerator_Tab_1!T11+Section_A_TB_Numerator_Tab_1!X11)/Section_A_TB_Numerator_Tab_1!L11, "")</f>
        <v/>
      </c>
      <c r="S11" s="56"/>
      <c r="T11" s="110" t="str">
        <f>IFERROR(Section_A_TB_Numerator_Tab_1!N11/(Section_A_TB_Numerator_Tab_1!N11+Section_A_TB_Numerator_Tab_1!R11+Section_A_TB_Numerator_Tab_1!V11), "")</f>
        <v/>
      </c>
      <c r="U11" s="110" t="str">
        <f>IFERROR(Section_A_TB_Numerator_Tab_1!O11/(Section_A_TB_Numerator_Tab_1!O11+Section_A_TB_Numerator_Tab_1!S11+Section_A_TB_Numerator_Tab_1!W11), "")</f>
        <v/>
      </c>
      <c r="V11" s="110" t="str">
        <f>IFERROR(Section_A_TB_Numerator_Tab_1!P11/(Section_A_TB_Numerator_Tab_1!P11+Section_A_TB_Numerator_Tab_1!T11+Section_A_TB_Numerator_Tab_1!X11), "")</f>
        <v/>
      </c>
      <c r="W11" s="59"/>
      <c r="X11" s="110" t="str">
        <f>IFERROR(Section_A_TB_Numerator_Tab_1!R11/(Section_A_TB_Numerator_Tab_1!N11+Section_A_TB_Numerator_Tab_1!R11+Section_A_TB_Numerator_Tab_1!V11), "")</f>
        <v/>
      </c>
      <c r="Y11" s="110" t="str">
        <f>IFERROR(Section_A_TB_Numerator_Tab_1!S11/(Section_A_TB_Numerator_Tab_1!O11+Section_A_TB_Numerator_Tab_1!S11+Section_A_TB_Numerator_Tab_1!W11), "")</f>
        <v/>
      </c>
      <c r="Z11" s="110" t="str">
        <f>IFERROR(Section_A_TB_Numerator_Tab_1!T11/(Section_A_TB_Numerator_Tab_1!P11+Section_A_TB_Numerator_Tab_1!T11+Section_A_TB_Numerator_Tab_1!X11), "")</f>
        <v/>
      </c>
      <c r="AA11" s="61"/>
      <c r="AB11" s="110" t="str">
        <f>IFERROR(Section_A_TB_Numerator_Tab_1!V11/(Section_A_TB_Numerator_Tab_1!N11+Section_A_TB_Numerator_Tab_1!R11+Section_A_TB_Numerator_Tab_1!V11), "")</f>
        <v/>
      </c>
      <c r="AC11" s="110" t="str">
        <f>IFERROR(Section_A_TB_Numerator_Tab_1!W11/(Section_A_TB_Numerator_Tab_1!O11+Section_A_TB_Numerator_Tab_1!S11+Section_A_TB_Numerator_Tab_1!W11), "")</f>
        <v/>
      </c>
      <c r="AD11" s="110" t="str">
        <f>IFERROR(Section_A_TB_Numerator_Tab_1!X11/(Section_A_TB_Numerator_Tab_1!P11+Section_A_TB_Numerator_Tab_1!T11+Section_A_TB_Numerator_Tab_1!X11), "")</f>
        <v/>
      </c>
      <c r="AE11" s="60"/>
      <c r="AF11" s="228" t="str">
        <f>IFERROR(Section_A_TB_Numerator_Tab_1!AM11/Section_A_TB_Numerator_Tab_1!AK11, "")</f>
        <v/>
      </c>
      <c r="AG11" s="228"/>
      <c r="AH11" s="228"/>
    </row>
    <row r="12" spans="1:36" ht="45" customHeight="1" x14ac:dyDescent="0.2">
      <c r="A12" s="34">
        <v>5</v>
      </c>
      <c r="B12" s="35" t="str">
        <f>Translations!$D69</f>
        <v>Collaboration with other providers and sectors - Private provider engagement in TB/DR-TB care</v>
      </c>
      <c r="C12" s="34" t="s">
        <v>69</v>
      </c>
      <c r="D12" s="37" t="str">
        <f>Translations!$D123</f>
        <v>Percentage of notified people with a new episode of TB (all forms) contributed by private sector/nongovernmental providers</v>
      </c>
      <c r="E12" s="58" t="str">
        <f>Section_A_TB_Numerator_Tab_1!D12</f>
        <v>Please select</v>
      </c>
      <c r="F12" s="110" t="str">
        <f>IFERROR(Section_A_TB_Numerator_Tab_1!H12/Section_A_TB_Numerator_Tab_1!H8, "")</f>
        <v/>
      </c>
      <c r="G12" s="59"/>
      <c r="H12" s="110" t="str">
        <f>IFERROR(Section_A_TB_Numerator_Tab_1!J12/Section_A_TB_Numerator_Tab_1!J8, "")</f>
        <v/>
      </c>
      <c r="I12" s="110" t="str">
        <f>IFERROR(Section_A_TB_Numerator_Tab_1!K12/Section_A_TB_Numerator_Tab_1!K8, "")</f>
        <v/>
      </c>
      <c r="J12" s="110" t="str">
        <f>IFERROR(Section_A_TB_Numerator_Tab_1!L12/Section_A_TB_Numerator_Tab_1!L8, "")</f>
        <v/>
      </c>
      <c r="K12" s="59"/>
      <c r="L12" s="110" t="str">
        <f>IFERROR((Section_A_TB_Numerator_Tab_1!N12+Section_A_TB_Numerator_Tab_1!R12+Section_A_TB_Numerator_Tab_1!V12)/(Section_A_TB_Numerator_Tab_1!N8+Section_A_TB_Numerator_Tab_1!R8+Section_A_TB_Numerator_Tab_1!V8), "")</f>
        <v/>
      </c>
      <c r="M12" s="110" t="str">
        <f>IFERROR((Section_A_TB_Numerator_Tab_1!O12+Section_A_TB_Numerator_Tab_1!S12+Section_A_TB_Numerator_Tab_1!W12)/(Section_A_TB_Numerator_Tab_1!O8+Section_A_TB_Numerator_Tab_1!S8+Section_A_TB_Numerator_Tab_1!W8), "")</f>
        <v/>
      </c>
      <c r="N12" s="110" t="str">
        <f>IFERROR((Section_A_TB_Numerator_Tab_1!P12+Section_A_TB_Numerator_Tab_1!T12+Section_A_TB_Numerator_Tab_1!X12)/(Section_A_TB_Numerator_Tab_1!P8+Section_A_TB_Numerator_Tab_1!T8+Section_A_TB_Numerator_Tab_1!X8), "")</f>
        <v/>
      </c>
      <c r="O12" s="59"/>
      <c r="P12" s="110" t="str">
        <f>IFERROR((Section_A_TB_Numerator_Tab_1!N12+Section_A_TB_Numerator_Tab_1!R12+Section_A_TB_Numerator_Tab_1!V12)/Section_A_TB_Numerator_Tab_1!J12, "")</f>
        <v/>
      </c>
      <c r="Q12" s="110" t="str">
        <f>IFERROR((Section_A_TB_Numerator_Tab_1!O12+Section_A_TB_Numerator_Tab_1!S12+Section_A_TB_Numerator_Tab_1!W12)/Section_A_TB_Numerator_Tab_1!K12, "")</f>
        <v/>
      </c>
      <c r="R12" s="110" t="str">
        <f>IFERROR((Section_A_TB_Numerator_Tab_1!P12+Section_A_TB_Numerator_Tab_1!T12+Section_A_TB_Numerator_Tab_1!X12)/Section_A_TB_Numerator_Tab_1!L12, "")</f>
        <v/>
      </c>
      <c r="S12" s="56"/>
      <c r="T12" s="110" t="str">
        <f>IFERROR(Section_A_TB_Numerator_Tab_1!N12/(Section_A_TB_Numerator_Tab_1!N12+Section_A_TB_Numerator_Tab_1!R12+Section_A_TB_Numerator_Tab_1!V12), "")</f>
        <v/>
      </c>
      <c r="U12" s="110" t="str">
        <f>IFERROR(Section_A_TB_Numerator_Tab_1!O12/(Section_A_TB_Numerator_Tab_1!O12+Section_A_TB_Numerator_Tab_1!S12+Section_A_TB_Numerator_Tab_1!W12), "")</f>
        <v/>
      </c>
      <c r="V12" s="110" t="str">
        <f>IFERROR(Section_A_TB_Numerator_Tab_1!P12/(Section_A_TB_Numerator_Tab_1!P12+Section_A_TB_Numerator_Tab_1!T12+Section_A_TB_Numerator_Tab_1!X12), "")</f>
        <v/>
      </c>
      <c r="W12" s="59"/>
      <c r="X12" s="110" t="str">
        <f>IFERROR(Section_A_TB_Numerator_Tab_1!R12/(Section_A_TB_Numerator_Tab_1!N12+Section_A_TB_Numerator_Tab_1!R12+Section_A_TB_Numerator_Tab_1!V12), "")</f>
        <v/>
      </c>
      <c r="Y12" s="110" t="str">
        <f>IFERROR(Section_A_TB_Numerator_Tab_1!S12/(Section_A_TB_Numerator_Tab_1!O12+Section_A_TB_Numerator_Tab_1!S12+Section_A_TB_Numerator_Tab_1!W12), "")</f>
        <v/>
      </c>
      <c r="Z12" s="110" t="str">
        <f>IFERROR(Section_A_TB_Numerator_Tab_1!T12/(Section_A_TB_Numerator_Tab_1!P12+Section_A_TB_Numerator_Tab_1!T12+Section_A_TB_Numerator_Tab_1!X12), "")</f>
        <v/>
      </c>
      <c r="AA12" s="61"/>
      <c r="AB12" s="110" t="str">
        <f>IFERROR(Section_A_TB_Numerator_Tab_1!V12/(Section_A_TB_Numerator_Tab_1!N12+Section_A_TB_Numerator_Tab_1!R12+Section_A_TB_Numerator_Tab_1!V12), "")</f>
        <v/>
      </c>
      <c r="AC12" s="110" t="str">
        <f>IFERROR(Section_A_TB_Numerator_Tab_1!W12/(Section_A_TB_Numerator_Tab_1!O12+Section_A_TB_Numerator_Tab_1!S12+Section_A_TB_Numerator_Tab_1!W12), "")</f>
        <v/>
      </c>
      <c r="AD12" s="110" t="str">
        <f>IFERROR(Section_A_TB_Numerator_Tab_1!X12/(Section_A_TB_Numerator_Tab_1!P12+Section_A_TB_Numerator_Tab_1!T12+Section_A_TB_Numerator_Tab_1!X12), "")</f>
        <v/>
      </c>
      <c r="AE12" s="60"/>
      <c r="AF12" s="228" t="str">
        <f>IFERROR(Section_A_TB_Numerator_Tab_1!AM12/Section_A_TB_Numerator_Tab_1!AK12, "")</f>
        <v/>
      </c>
      <c r="AG12" s="228"/>
      <c r="AH12" s="228"/>
    </row>
    <row r="13" spans="1:36" ht="41.25" customHeight="1" x14ac:dyDescent="0.2">
      <c r="A13" s="34">
        <v>6</v>
      </c>
      <c r="B13" s="35" t="str">
        <f>Translations!$D70</f>
        <v>Collaboration with other providers and sectors - Community-based TB/DR-TB care</v>
      </c>
      <c r="C13" s="34" t="s">
        <v>73</v>
      </c>
      <c r="D13" s="37" t="str">
        <f>Translations!$D124</f>
        <v>Percentage of people diagnosed and notified with a new episode of TB (all forms) who were referred by a community health worker or community volunteer</v>
      </c>
      <c r="E13" s="58" t="str">
        <f>Section_A_TB_Numerator_Tab_1!D13</f>
        <v>Please select</v>
      </c>
      <c r="F13" s="110" t="str">
        <f>IFERROR(Section_A_TB_Numerator_Tab_1!H13/Section_A_TB_Numerator_Tab_1!H8, "")</f>
        <v/>
      </c>
      <c r="G13" s="59"/>
      <c r="H13" s="110" t="str">
        <f>IFERROR(Section_A_TB_Numerator_Tab_1!J13/Section_A_TB_Numerator_Tab_1!J8, "")</f>
        <v/>
      </c>
      <c r="I13" s="110" t="str">
        <f>IFERROR(Section_A_TB_Numerator_Tab_1!K13/Section_A_TB_Numerator_Tab_1!K8, "")</f>
        <v/>
      </c>
      <c r="J13" s="110" t="str">
        <f>IFERROR(Section_A_TB_Numerator_Tab_1!L13/Section_A_TB_Numerator_Tab_1!L8, "")</f>
        <v/>
      </c>
      <c r="K13" s="59"/>
      <c r="L13" s="110" t="str">
        <f>IFERROR((Section_A_TB_Numerator_Tab_1!N13+Section_A_TB_Numerator_Tab_1!R13+Section_A_TB_Numerator_Tab_1!V13)/(Section_A_TB_Numerator_Tab_1!N8+Section_A_TB_Numerator_Tab_1!R8+Section_A_TB_Numerator_Tab_1!V8), "")</f>
        <v/>
      </c>
      <c r="M13" s="110" t="str">
        <f>IFERROR((Section_A_TB_Numerator_Tab_1!O13+Section_A_TB_Numerator_Tab_1!S13+Section_A_TB_Numerator_Tab_1!W13)/(Section_A_TB_Numerator_Tab_1!O8+Section_A_TB_Numerator_Tab_1!S8+Section_A_TB_Numerator_Tab_1!W8), "")</f>
        <v/>
      </c>
      <c r="N13" s="110" t="str">
        <f>IFERROR((Section_A_TB_Numerator_Tab_1!P13+Section_A_TB_Numerator_Tab_1!T13+Section_A_TB_Numerator_Tab_1!X13)/(Section_A_TB_Numerator_Tab_1!P8+Section_A_TB_Numerator_Tab_1!T8+Section_A_TB_Numerator_Tab_1!X8), "")</f>
        <v/>
      </c>
      <c r="O13" s="59"/>
      <c r="P13" s="110" t="str">
        <f>IFERROR((Section_A_TB_Numerator_Tab_1!N13+Section_A_TB_Numerator_Tab_1!R13+Section_A_TB_Numerator_Tab_1!V13)/Section_A_TB_Numerator_Tab_1!J13, "")</f>
        <v/>
      </c>
      <c r="Q13" s="110" t="str">
        <f>IFERROR((Section_A_TB_Numerator_Tab_1!O13+Section_A_TB_Numerator_Tab_1!S13+Section_A_TB_Numerator_Tab_1!W13)/Section_A_TB_Numerator_Tab_1!K13, "")</f>
        <v/>
      </c>
      <c r="R13" s="110" t="str">
        <f>IFERROR((Section_A_TB_Numerator_Tab_1!P13+Section_A_TB_Numerator_Tab_1!T13+Section_A_TB_Numerator_Tab_1!X13)/Section_A_TB_Numerator_Tab_1!L13, "")</f>
        <v/>
      </c>
      <c r="S13" s="56"/>
      <c r="T13" s="110" t="str">
        <f>IFERROR(Section_A_TB_Numerator_Tab_1!N13/(Section_A_TB_Numerator_Tab_1!N13+Section_A_TB_Numerator_Tab_1!R13+Section_A_TB_Numerator_Tab_1!V13), "")</f>
        <v/>
      </c>
      <c r="U13" s="110" t="str">
        <f>IFERROR(Section_A_TB_Numerator_Tab_1!O13/(Section_A_TB_Numerator_Tab_1!O13+Section_A_TB_Numerator_Tab_1!S13+Section_A_TB_Numerator_Tab_1!W13), "")</f>
        <v/>
      </c>
      <c r="V13" s="110" t="str">
        <f>IFERROR(Section_A_TB_Numerator_Tab_1!P13/(Section_A_TB_Numerator_Tab_1!P13+Section_A_TB_Numerator_Tab_1!T13+Section_A_TB_Numerator_Tab_1!X13), "")</f>
        <v/>
      </c>
      <c r="W13" s="59"/>
      <c r="X13" s="110" t="str">
        <f>IFERROR(Section_A_TB_Numerator_Tab_1!R13/(Section_A_TB_Numerator_Tab_1!N13+Section_A_TB_Numerator_Tab_1!R13+Section_A_TB_Numerator_Tab_1!V13), "")</f>
        <v/>
      </c>
      <c r="Y13" s="110" t="str">
        <f>IFERROR(Section_A_TB_Numerator_Tab_1!S13/(Section_A_TB_Numerator_Tab_1!O13+Section_A_TB_Numerator_Tab_1!S13+Section_A_TB_Numerator_Tab_1!W13), "")</f>
        <v/>
      </c>
      <c r="Z13" s="110" t="str">
        <f>IFERROR(Section_A_TB_Numerator_Tab_1!T13/(Section_A_TB_Numerator_Tab_1!P13+Section_A_TB_Numerator_Tab_1!T13+Section_A_TB_Numerator_Tab_1!X13), "")</f>
        <v/>
      </c>
      <c r="AA13" s="61"/>
      <c r="AB13" s="110" t="str">
        <f>IFERROR(Section_A_TB_Numerator_Tab_1!V13/(Section_A_TB_Numerator_Tab_1!N13+Section_A_TB_Numerator_Tab_1!R13+Section_A_TB_Numerator_Tab_1!V13), "")</f>
        <v/>
      </c>
      <c r="AC13" s="110" t="str">
        <f>IFERROR(Section_A_TB_Numerator_Tab_1!W13/(Section_A_TB_Numerator_Tab_1!O13+Section_A_TB_Numerator_Tab_1!S13+Section_A_TB_Numerator_Tab_1!W13), "")</f>
        <v/>
      </c>
      <c r="AD13" s="110" t="str">
        <f>IFERROR(Section_A_TB_Numerator_Tab_1!X13/(Section_A_TB_Numerator_Tab_1!P13+Section_A_TB_Numerator_Tab_1!T13+Section_A_TB_Numerator_Tab_1!X13), "")</f>
        <v/>
      </c>
      <c r="AE13" s="60"/>
      <c r="AF13" s="228" t="str">
        <f>IFERROR(Section_A_TB_Numerator_Tab_1!AM13/Section_A_TB_Numerator_Tab_1!AK13, "")</f>
        <v/>
      </c>
      <c r="AG13" s="228"/>
      <c r="AH13" s="228"/>
    </row>
    <row r="15" spans="1:36" x14ac:dyDescent="0.2">
      <c r="A15" s="45"/>
    </row>
    <row r="16" spans="1:36" x14ac:dyDescent="0.2">
      <c r="A16" s="45"/>
    </row>
    <row r="17" spans="1:15" x14ac:dyDescent="0.2">
      <c r="A17" s="45"/>
    </row>
    <row r="18" spans="1:15" x14ac:dyDescent="0.2">
      <c r="A18" s="45"/>
    </row>
    <row r="19" spans="1:15" x14ac:dyDescent="0.2">
      <c r="A19" s="57" t="str">
        <f>Translations!$D$126</f>
        <v>Interlinked indicators</v>
      </c>
    </row>
    <row r="20" spans="1:15" ht="20.100000000000001" customHeight="1" x14ac:dyDescent="0.2">
      <c r="A20" s="48" t="str">
        <f>Translations!$D$127</f>
        <v>Corresponding priority modules, coverage indicators and contributions can be aligned with related indicators:</v>
      </c>
      <c r="G20" s="49"/>
      <c r="H20" s="49"/>
      <c r="I20" s="49"/>
      <c r="J20" s="49"/>
    </row>
    <row r="21" spans="1:15" s="38" customFormat="1" x14ac:dyDescent="0.2">
      <c r="A21" s="62"/>
      <c r="B21" s="53"/>
      <c r="C21" s="53"/>
      <c r="D21" s="54"/>
      <c r="E21" s="54"/>
      <c r="K21" s="50"/>
      <c r="L21" s="229" t="str">
        <f>Translations!$D$130</f>
        <v>Coverage Targets covered by all sources</v>
      </c>
      <c r="M21" s="229"/>
      <c r="N21" s="229"/>
      <c r="O21" s="50"/>
    </row>
    <row r="22" spans="1:15" ht="27" customHeight="1" x14ac:dyDescent="0.2">
      <c r="A22" s="57"/>
      <c r="F22" s="51" t="str">
        <f>Translations!$D$56</f>
        <v>Baseline</v>
      </c>
      <c r="G22" s="55"/>
      <c r="H22" s="230" t="str">
        <f>Translations!$D$109</f>
        <v>Country (National Strategic Plan) targets</v>
      </c>
      <c r="I22" s="231"/>
      <c r="J22" s="232"/>
      <c r="K22" s="55"/>
      <c r="L22" s="229"/>
      <c r="M22" s="229"/>
      <c r="N22" s="229"/>
      <c r="O22" s="50"/>
    </row>
    <row r="23" spans="1:15" ht="25.5" x14ac:dyDescent="0.2">
      <c r="A23" s="51" t="str">
        <f>Translations!$D$50</f>
        <v>No.</v>
      </c>
      <c r="B23" s="51" t="str">
        <f>Translations!$D$51</f>
        <v>Priority Module</v>
      </c>
      <c r="C23" s="51" t="str">
        <f>Translations!$D$54</f>
        <v>Indicator Code</v>
      </c>
      <c r="D23" s="51" t="str">
        <f>Translations!$D$128</f>
        <v>Indicator</v>
      </c>
      <c r="E23" s="51" t="str">
        <f>Translations!$D$129</f>
        <v>Selection*</v>
      </c>
      <c r="F23" s="142" t="str">
        <f>F7</f>
        <v/>
      </c>
      <c r="G23" s="143"/>
      <c r="H23" s="142" t="str">
        <f t="shared" ref="H23:J23" si="0">H7</f>
        <v/>
      </c>
      <c r="I23" s="142" t="str">
        <f t="shared" si="0"/>
        <v/>
      </c>
      <c r="J23" s="142" t="str">
        <f t="shared" si="0"/>
        <v/>
      </c>
      <c r="K23" s="143"/>
      <c r="L23" s="142" t="str">
        <f t="shared" ref="L23:N23" si="1">H23</f>
        <v/>
      </c>
      <c r="M23" s="142" t="str">
        <f t="shared" si="1"/>
        <v/>
      </c>
      <c r="N23" s="142" t="str">
        <f t="shared" si="1"/>
        <v/>
      </c>
      <c r="O23" s="56"/>
    </row>
    <row r="24" spans="1:15" ht="38.25" x14ac:dyDescent="0.2">
      <c r="A24" s="36">
        <v>1</v>
      </c>
      <c r="B24" s="35" t="str">
        <f>Translations!$D65</f>
        <v>TB diagnosis, treatment and care - TB screening and diagnosis</v>
      </c>
      <c r="C24" s="34" t="s">
        <v>117</v>
      </c>
      <c r="D24" s="35" t="str">
        <f>Translations!$D$131</f>
        <v>TB treatment coverage: Percentage of people with a new episode of TB (all forms) that were notified and treated in a given year among the estimated number of people with TB in the same year</v>
      </c>
      <c r="E24" s="58" t="str">
        <f>E8</f>
        <v>Please select</v>
      </c>
      <c r="F24" s="63" t="str">
        <f>IFERROR(Section_A_TB_Numerator_Tab_1!H8/Section_A_TB_Denominators_Tab_2!H7, "")</f>
        <v/>
      </c>
      <c r="G24" s="64"/>
      <c r="H24" s="63" t="str">
        <f>IFERROR(Section_A_TB_Numerator_Tab_1!J8/Section_A_TB_Denominators_Tab_2!K7, "")</f>
        <v/>
      </c>
      <c r="I24" s="63" t="str">
        <f>IFERROR(Section_A_TB_Numerator_Tab_1!K8/Section_A_TB_Denominators_Tab_2!L7, "")</f>
        <v/>
      </c>
      <c r="J24" s="63" t="str">
        <f>IFERROR(Section_A_TB_Numerator_Tab_1!L8/Section_A_TB_Denominators_Tab_2!M7, "")</f>
        <v/>
      </c>
      <c r="K24" s="64"/>
      <c r="L24" s="111" t="str">
        <f>IFERROR((Section_A_TB_Numerator_Tab_1!V8+Section_A_TB_Numerator_Tab_1!R8+Section_A_TB_Numerator_Tab_1!N8)/Section_A_TB_Denominators_Tab_2!K7, "")</f>
        <v/>
      </c>
      <c r="M24" s="111" t="str">
        <f>IFERROR((Section_A_TB_Numerator_Tab_1!W8+Section_A_TB_Numerator_Tab_1!S8+Section_A_TB_Numerator_Tab_1!O8)/Section_A_TB_Denominators_Tab_2!L7, "")</f>
        <v/>
      </c>
      <c r="N24" s="111" t="str">
        <f>IFERROR((Section_A_TB_Numerator_Tab_1!X8+Section_A_TB_Numerator_Tab_1!T8+Section_A_TB_Numerator_Tab_1!P8)/Section_A_TB_Denominators_Tab_2!M7, "")</f>
        <v/>
      </c>
      <c r="O24" s="64"/>
    </row>
    <row r="25" spans="1:15" ht="25.5" x14ac:dyDescent="0.2">
      <c r="A25" s="36">
        <v>2</v>
      </c>
      <c r="B25" s="35" t="str">
        <f>Translations!$D66</f>
        <v>DR-TB diagnosis, treatment and care</v>
      </c>
      <c r="C25" s="34" t="s">
        <v>119</v>
      </c>
      <c r="D25" s="35" t="str">
        <f>Translations!$D$132</f>
        <v>RR-TB treatment coverage among people notified with bacteriologically confirmed pulmonary TB</v>
      </c>
      <c r="E25" s="58" t="str">
        <f>E9</f>
        <v>Please select</v>
      </c>
      <c r="F25" s="63" t="str">
        <f>IFERROR(Section_A_TB_Numerator_Tab_1!H9/Section_A_TB_Denominators_Tab_2!H8, "")</f>
        <v/>
      </c>
      <c r="G25" s="64"/>
      <c r="H25" s="63" t="str">
        <f>IFERROR(Section_A_TB_Numerator_Tab_1!J9/Section_A_TB_Denominators_Tab_2!K8, "")</f>
        <v/>
      </c>
      <c r="I25" s="63" t="str">
        <f>IFERROR(Section_A_TB_Numerator_Tab_1!K9/Section_A_TB_Denominators_Tab_2!L8, "")</f>
        <v/>
      </c>
      <c r="J25" s="63" t="str">
        <f>IFERROR(Section_A_TB_Numerator_Tab_1!L9/Section_A_TB_Denominators_Tab_2!M8, "")</f>
        <v/>
      </c>
      <c r="K25" s="64"/>
      <c r="L25" s="111" t="str">
        <f>IFERROR((Section_A_TB_Numerator_Tab_1!N9+Section_A_TB_Numerator_Tab_1!R9+Section_A_TB_Numerator_Tab_1!V9)/Section_A_TB_Denominators_Tab_2!K8, "")</f>
        <v/>
      </c>
      <c r="M25" s="111" t="str">
        <f>IFERROR((Section_A_TB_Numerator_Tab_1!O9+Section_A_TB_Numerator_Tab_1!S9+Section_A_TB_Numerator_Tab_1!W9)/Section_A_TB_Denominators_Tab_2!L8, "")</f>
        <v/>
      </c>
      <c r="N25" s="111" t="str">
        <f>IFERROR((Section_A_TB_Numerator_Tab_1!P9+Section_A_TB_Numerator_Tab_1!T9+Section_A_TB_Numerator_Tab_1!X9)/Section_A_TB_Denominators_Tab_2!M8, "")</f>
        <v/>
      </c>
      <c r="O25" s="64"/>
    </row>
    <row r="26" spans="1:15" x14ac:dyDescent="0.2">
      <c r="A26" s="45"/>
    </row>
  </sheetData>
  <sheetProtection algorithmName="SHA-512" hashValue="mzB4ND8NJk3oesE8lPcrlfrUdUlc5uG7pTi/onKh1VV5AT4RqLLSmAiFKX3lwJyYWYpEPHW64WmgK2Cr0RG4qg==" saltValue="wkg5wa34lBBxfxF+z92LFw==" spinCount="100000" sheet="1" formatColumns="0" formatRows="0" autoFilter="0"/>
  <autoFilter ref="E7:E13" xr:uid="{BF75B553-C2B7-41BC-9A70-3ADD902799DC}"/>
  <mergeCells count="20">
    <mergeCell ref="AF12:AH12"/>
    <mergeCell ref="AF13:AH13"/>
    <mergeCell ref="L21:N22"/>
    <mergeCell ref="H22:J22"/>
    <mergeCell ref="AF6:AH6"/>
    <mergeCell ref="AF7:AH7"/>
    <mergeCell ref="AF8:AH8"/>
    <mergeCell ref="AF9:AH9"/>
    <mergeCell ref="AF10:AH10"/>
    <mergeCell ref="AF11:AH11"/>
    <mergeCell ref="A1:AD1"/>
    <mergeCell ref="H4:J4"/>
    <mergeCell ref="L4:R4"/>
    <mergeCell ref="T4:AD4"/>
    <mergeCell ref="H6:J6"/>
    <mergeCell ref="L6:N6"/>
    <mergeCell ref="P6:R6"/>
    <mergeCell ref="T6:V6"/>
    <mergeCell ref="X6:Z6"/>
    <mergeCell ref="AB6:AD6"/>
  </mergeCells>
  <conditionalFormatting sqref="F8:F13 H8:J13 L8:N13 P8:R13 T8:V13 X8:Z13 AB8:AD13 AF8:AH13">
    <cfRule type="expression" dxfId="8" priority="2">
      <formula>AND(F8 &lt;&gt;"", F8 &lt; 0)</formula>
    </cfRule>
  </conditionalFormatting>
  <conditionalFormatting sqref="F24:F25 H24:J25 L24:N25">
    <cfRule type="expression" dxfId="6" priority="1">
      <formula>AND(F24&lt;&gt;"", F24 &lt; 0)</formula>
    </cfRule>
  </conditionalFormatting>
  <conditionalFormatting sqref="P8:R13">
    <cfRule type="expression" dxfId="4" priority="10">
      <formula>AND(P8&lt;&gt;"", P8&gt;1)</formula>
    </cfRule>
    <cfRule type="expression" dxfId="3" priority="11">
      <formula>AND(P8&gt;=0.9, P8&lt;1)</formula>
    </cfRule>
    <cfRule type="expression" dxfId="2" priority="12">
      <formula>AND(P8&gt;0.5, P8&lt;0.9)</formula>
    </cfRule>
    <cfRule type="expression" dxfId="1" priority="13">
      <formula>AND(P8 &lt;&gt; "", P8&lt;=0.5)</formula>
    </cfRule>
  </conditionalFormatting>
  <conditionalFormatting sqref="AF8:AH13">
    <cfRule type="expression" dxfId="0" priority="5">
      <formula>AND(AF8&lt;&gt;"", AF8&gt;0.35)</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4" id="{00000000-000E-0000-0600-000002000000}">
            <xm:f>IF( OR($E8 = Translations!$D$134, $E8 = Translations!$D$135), TRUE, FALSE)</xm:f>
            <x14:dxf>
              <font>
                <color theme="1"/>
              </font>
              <fill>
                <patternFill>
                  <bgColor theme="1"/>
                </patternFill>
              </fill>
              <border>
                <left/>
                <right/>
                <top/>
                <bottom/>
                <vertical/>
                <horizontal/>
              </border>
            </x14:dxf>
          </x14:cfRule>
          <xm:sqref>F8:F13 H8:J13 L8:N13 P8:R13 T8:V13 X8:Z13 AB8:AD13 AF8:AH13</xm:sqref>
        </x14:conditionalFormatting>
        <x14:conditionalFormatting xmlns:xm="http://schemas.microsoft.com/office/excel/2006/main">
          <x14:cfRule type="expression" priority="3" id="{00000000-000E-0000-0600-000001000000}">
            <xm:f>IF( OR($E24 = Translations!$D$134, $E24 = Translations!$D$135), TRUE, FALSE)</xm:f>
            <x14:dxf>
              <font>
                <color theme="1"/>
              </font>
              <fill>
                <patternFill>
                  <bgColor theme="1"/>
                </patternFill>
              </fill>
              <border>
                <left/>
                <right/>
                <top/>
                <bottom/>
                <vertical/>
                <horizontal/>
              </border>
            </x14:dxf>
          </x14:cfRule>
          <xm:sqref>F24:F25 H24:J25 L24:N25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Working Document" ma:contentTypeID="0x010100DB1926E75FE6D448A94BA4FC7E9CAC0400E62859162FE6C34FB010518A2CC80807" ma:contentTypeVersion="21" ma:contentTypeDescription=" Working Document (0 years retention period)" ma:contentTypeScope="" ma:versionID="8b7b09af0e346ac983483509482c05dc">
  <xsd:schema xmlns:xsd="http://www.w3.org/2001/XMLSchema" xmlns:xs="http://www.w3.org/2001/XMLSchema" xmlns:p="http://schemas.microsoft.com/office/2006/metadata/properties" xmlns:ns1="http://schemas.microsoft.com/sharepoint/v3" xmlns:ns2="a03ac030-8fc0-429e-a59d-aec15056182b" xmlns:ns3="949f8a98-e230-46a7-aef7-08d5f2e0254f" xmlns:ns4="http://schemas.microsoft.com/sharepoint/v4" xmlns:ns5="97a2c079-d1fd-410b-b0f0-ee08b7165110" targetNamespace="http://schemas.microsoft.com/office/2006/metadata/properties" ma:root="true" ma:fieldsID="99221b579d802877dece590faf10759e" ns1:_="" ns2:_="" ns3:_="" ns4:_="" ns5:_="">
    <xsd:import namespace="http://schemas.microsoft.com/sharepoint/v3"/>
    <xsd:import namespace="a03ac030-8fc0-429e-a59d-aec15056182b"/>
    <xsd:import namespace="949f8a98-e230-46a7-aef7-08d5f2e0254f"/>
    <xsd:import namespace="http://schemas.microsoft.com/sharepoint/v4"/>
    <xsd:import namespace="97a2c079-d1fd-410b-b0f0-ee08b7165110"/>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4:IconOverlay" minOccurs="0"/>
                <xsd:element ref="ns3:MediaLengthInSeconds" minOccurs="0"/>
                <xsd:element ref="ns3:lcf76f155ced4ddcb4097134ff3c332f" minOccurs="0"/>
                <xsd:element ref="ns5:TaxCatchAll" minOccurs="0"/>
                <xsd:element ref="ns3:MediaServiceObjectDetectorVersions" minOccurs="0"/>
                <xsd:element ref="ns3:MediaServiceSearchProperties" minOccurs="0"/>
                <xsd:element ref="ns1:_ip_UnifiedCompliancePolicyProperties" minOccurs="0"/>
                <xsd:element ref="ns1:_ip_UnifiedCompliancePolicyUIAc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03ac030-8fc0-429e-a59d-aec15056182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9f8a98-e230-46a7-aef7-08d5f2e0254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cbc5697c-9d86-4020-9001-b7da5740438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a2c079-d1fd-410b-b0f0-ee08b716511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ec4cac43-698d-4576-b803-e04971b97e09}" ma:internalName="TaxCatchAll" ma:showField="CatchAllData" ma:web="a03ac030-8fc0-429e-a59d-aec1505618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03ac030-8fc0-429e-a59d-aec15056182b">3NAZ7T4E3CZ3-2119878530-62389</_dlc_DocId>
    <_dlc_DocIdUrl xmlns="a03ac030-8fc0-429e-a59d-aec15056182b">
      <Url>https://tgf.sharepoint.com/sites/TSA2F1/A2FT/_layouts/15/DocIdRedir.aspx?ID=3NAZ7T4E3CZ3-2119878530-62389</Url>
      <Description>3NAZ7T4E3CZ3-2119878530-62389</Description>
    </_dlc_DocIdUrl>
    <_ip_UnifiedCompliancePolicyUIAction xmlns="http://schemas.microsoft.com/sharepoint/v3" xsi:nil="true"/>
    <IconOverlay xmlns="http://schemas.microsoft.com/sharepoint/v4" xsi:nil="true"/>
    <TaxCatchAll xmlns="97a2c079-d1fd-410b-b0f0-ee08b7165110" xsi:nil="true"/>
    <_ip_UnifiedCompliancePolicyProperties xmlns="http://schemas.microsoft.com/sharepoint/v3" xsi:nil="true"/>
    <lcf76f155ced4ddcb4097134ff3c332f xmlns="949f8a98-e230-46a7-aef7-08d5f2e0254f">
      <Terms xmlns="http://schemas.microsoft.com/office/infopath/2007/PartnerControls"/>
    </lcf76f155ced4ddcb4097134ff3c332f>
  </documentManagement>
</p:properties>
</file>

<file path=customXml/item5.xml><?xml version="1.0" encoding="utf-8"?>
<ct:contentTypeSchema xmlns:ct="http://schemas.microsoft.com/office/2006/metadata/contentType" xmlns:ma="http://schemas.microsoft.com/office/2006/metadata/properties/metaAttributes" ct:_="" ma:_="" ma:contentTypeName="Working Document" ma:contentTypeID="0x01010014768F94803F42BEA62C5B7969543DC70072C47438C5AD904FAEED2C1D8782ADF8" ma:contentTypeVersion="131" ma:contentTypeDescription="A Word document." ma:contentTypeScope="" ma:versionID="2be52c49c3bb3e79b1305e117c5bb6a0">
  <xsd:schema xmlns:xsd="http://www.w3.org/2001/XMLSchema" xmlns:xs="http://www.w3.org/2001/XMLSchema" xmlns:p="http://schemas.microsoft.com/office/2006/metadata/properties" xmlns:ns2="fa473315-44a4-4518-8a4f-31f7017f3642" targetNamespace="http://schemas.microsoft.com/office/2006/metadata/properties" ma:root="true" ma:fieldsID="04be71eca977f998a958a6d367f2e3d1" ns2:_="">
    <xsd:import namespace="fa473315-44a4-4518-8a4f-31f7017f3642"/>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473315-44a4-4518-8a4f-31f7017f364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0B5F51-AD91-4CAB-98EC-CC482096BEDB}"/>
</file>

<file path=customXml/itemProps2.xml><?xml version="1.0" encoding="utf-8"?>
<ds:datastoreItem xmlns:ds="http://schemas.openxmlformats.org/officeDocument/2006/customXml" ds:itemID="{5D1C50FE-A98A-4CAA-84FC-AC897AA85073}"/>
</file>

<file path=customXml/itemProps3.xml><?xml version="1.0" encoding="utf-8"?>
<ds:datastoreItem xmlns:ds="http://schemas.openxmlformats.org/officeDocument/2006/customXml" ds:itemID="{838D28F6-B28E-4A2E-8F86-01826FB94B83}">
  <ds:schemaRefs>
    <ds:schemaRef ds:uri="http://schemas.microsoft.com/sharepoint/v3/contenttype/forms"/>
  </ds:schemaRefs>
</ds:datastoreItem>
</file>

<file path=customXml/itemProps4.xml><?xml version="1.0" encoding="utf-8"?>
<ds:datastoreItem xmlns:ds="http://schemas.openxmlformats.org/officeDocument/2006/customXml" ds:itemID="{559C26A2-9F67-4C72-B18F-C5D76F3ED6B9}">
  <ds:schemaRefs>
    <ds:schemaRef ds:uri="http://purl.org/dc/dcmitype/"/>
    <ds:schemaRef ds:uri="http://www.w3.org/XML/1998/namespace"/>
    <ds:schemaRef ds:uri="http://purl.org/dc/elements/1.1/"/>
    <ds:schemaRef ds:uri="http://schemas.openxmlformats.org/package/2006/metadata/core-properties"/>
    <ds:schemaRef ds:uri="http://schemas.microsoft.com/office/infopath/2007/PartnerControls"/>
    <ds:schemaRef ds:uri="http://schemas.microsoft.com/office/2006/documentManagement/types"/>
    <ds:schemaRef ds:uri="fa473315-44a4-4518-8a4f-31f7017f3642"/>
    <ds:schemaRef ds:uri="http://schemas.microsoft.com/office/2006/metadata/properties"/>
    <ds:schemaRef ds:uri="http://purl.org/dc/terms/"/>
  </ds:schemaRefs>
</ds:datastoreItem>
</file>

<file path=customXml/itemProps5.xml><?xml version="1.0" encoding="utf-8"?>
<ds:datastoreItem xmlns:ds="http://schemas.openxmlformats.org/officeDocument/2006/customXml" ds:itemID="{20BF184A-B63D-4482-9EBE-AE4C6FAFC1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473315-44a4-4518-8a4f-31f7017f36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445afc7-8147-48fd-9212-af8008ee1f68}" enabled="1" method="Standard" siteId="{77920909-8782-4efb-aaf1-44ac114d7c03}"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StaticData</vt:lpstr>
      <vt:lpstr>Translations</vt:lpstr>
      <vt:lpstr>CoverSheet_Instructions</vt:lpstr>
      <vt:lpstr>Section_A_TB_Numerator_Tab_1</vt:lpstr>
      <vt:lpstr>Section_A_TB_Denominators_Tab_2</vt:lpstr>
      <vt:lpstr>Section_B_TB_Gaps</vt:lpstr>
      <vt:lpstr>Section_C_TB_CountryTargets&amp;Con</vt:lpstr>
      <vt:lpstr>ApplicantType</vt:lpstr>
      <vt:lpstr>IndicatorPicklist</vt:lpstr>
      <vt:lpstr>Language</vt:lpstr>
      <vt:lpstr>LanguageList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2015-06-05T18:17:20Z</dcterms:created>
  <dcterms:modified xsi:type="dcterms:W3CDTF">2025-12-01T14:06:35Z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0x010100DB1926E75FE6D448A94BA4FC7E9CAC0400E62859162FE6C34FB010518A2CC80807</vt:lpwstr>
  </property>
  <property fmtid="{D5CDD505-2E9C-101B-9397-08002B2CF9AE}" pid="3" name="_dlc_DocIdItemGuid">
    <vt:lpwstr>bae20151-acd9-4bbe-a497-1e8ef362b422</vt:lpwstr>
  </property>
  <property fmtid="{D5CDD505-2E9C-101B-9397-08002B2CF9AE}" pid="4" name="MediaServiceImageTags">
    <vt:lpwstr/>
  </property>
</Properties>
</file>