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autoCompressPictures="0" defaultThemeVersion="124226"/>
  <mc:AlternateContent xmlns:mc="http://schemas.openxmlformats.org/markup-compatibility/2006">
    <mc:Choice Requires="x15">
      <x15ac:absPath xmlns:x15ac="http://schemas.microsoft.com/office/spreadsheetml/2010/11/ac" url="https://tgf.sharepoint.com/sites/TSTAP1/MECA/Frameworks and Strategic Guidance/NFM-4/3. Programmatic Gap Tables revision - 2022/0. Programmatic Gap Tables - 27 Mar 2023/"/>
    </mc:Choice>
  </mc:AlternateContent>
  <xr:revisionPtr revIDLastSave="523" documentId="8_{1A0358A2-D546-4DBD-8CE1-63B32C1C63E0}" xr6:coauthVersionLast="47" xr6:coauthVersionMax="47" xr10:uidLastSave="{CD9DCE7D-C3A7-4752-93CF-2156F5769BCE}"/>
  <workbookProtection workbookAlgorithmName="SHA-512" workbookHashValue="vI4hBavGTaebi4dF/CSIuX2vSjf+xI0UC72JBTDCG5XXXRvu0E5qUsAZ9ef+mj8MJsJCxeXkFEeJvPCGuwLuiw==" workbookSaltValue="w6+DfTSBfBxqBdFZ2sRV6w==" workbookSpinCount="100000" lockStructure="1"/>
  <bookViews>
    <workbookView xWindow="-110" yWindow="-110" windowWidth="19420" windowHeight="10560" xr2:uid="{06F777A0-035D-4B6D-837D-9639EE56F65E}"/>
  </bookViews>
  <sheets>
    <sheet name="Cover Sheet" sheetId="2" r:id="rId1"/>
    <sheet name="Instructions" sheetId="1" r:id="rId2"/>
    <sheet name="Translations" sheetId="6" state="veryHidden" r:id="rId3"/>
    <sheet name="CHW Tables " sheetId="9" r:id="rId4"/>
    <sheet name="Non-Malaria iCCM commodities" sheetId="3" r:id="rId5"/>
    <sheet name="RSSH drop-down" sheetId="5" state="veryHidden" r:id="rId6"/>
  </sheets>
  <externalReferences>
    <externalReference r:id="rId7"/>
  </externalReferences>
  <definedNames>
    <definedName name="ApplicantType">'RSSH drop-down'!$S$3:$S$5</definedName>
    <definedName name="ComponentSelected">'[1]Concept Note'!$C$10</definedName>
    <definedName name="Geography">'RSSH drop-down'!$L$3:$L$271</definedName>
    <definedName name="LangOffset">Translations!$C$1</definedName>
    <definedName name="Language">Instructions!$B$6</definedName>
    <definedName name="ListTBModules">'RSSH drop-down'!$A$3:$A$10</definedName>
    <definedName name="_xlnm.Print_Area" localSheetId="3">'CHW Tables '!$A$1:$F$285</definedName>
    <definedName name="_xlnm.Print_Area" localSheetId="1">Instructions!$A$1:$G$105</definedName>
    <definedName name="_xlnm.Print_Area" localSheetId="4">'Non-Malaria iCCM commodities'!$A$1:$F$77</definedName>
    <definedName name="TBModulesIndicators">'RSSH drop-down'!$A$3:$B$10</definedName>
    <definedName name="Z_5D020AB2_0A97_4230_BF83_062EE6184162_.wvu.PrintArea" localSheetId="3" hidden="1">'CHW Tables '!$A$4:$F$184</definedName>
    <definedName name="Z_5D020AB2_0A97_4230_BF83_062EE6184162_.wvu.PrintArea" localSheetId="1" hidden="1">Instructions!$A$1:$G$58</definedName>
    <definedName name="Z_5D020AB2_0A97_4230_BF83_062EE6184162_.wvu.PrintArea" localSheetId="4" hidden="1">'Non-Malaria iCCM commodities'!$A$4:$F$66</definedName>
    <definedName name="Z_5D020AB2_0A97_4230_BF83_062EE6184162_.wvu.Rows" localSheetId="3" hidden="1">'CHW Tables '!$123:$124</definedName>
    <definedName name="Z_5D020AB2_0A97_4230_BF83_062EE6184162_.wvu.Rows" localSheetId="4" hidden="1">'Non-Malaria iCCM commodities'!#REF!</definedName>
    <definedName name="Z_8A762DD9_6125_4177_AA9B_79E8D68448DE_.wvu.PrintArea" localSheetId="3" hidden="1">'CHW Tables '!$A$4:$F$184</definedName>
    <definedName name="Z_8A762DD9_6125_4177_AA9B_79E8D68448DE_.wvu.PrintArea" localSheetId="1" hidden="1">Instructions!$A$1:$G$58</definedName>
    <definedName name="Z_8A762DD9_6125_4177_AA9B_79E8D68448DE_.wvu.PrintArea" localSheetId="4" hidden="1">'Non-Malaria iCCM commodities'!$A$4:$F$66</definedName>
    <definedName name="Z_8A762DD9_6125_4177_AA9B_79E8D68448DE_.wvu.Rows" localSheetId="3" hidden="1">'CHW Tables '!$123:$124</definedName>
    <definedName name="Z_8A762DD9_6125_4177_AA9B_79E8D68448DE_.wvu.Rows" localSheetId="4" hidden="1">'Non-Malaria iCCM commodities'!#REF!</definedName>
    <definedName name="Z_CD09CE3E_58EC_4EDC_BE6A_B9CFB40E5B97_.wvu.PrintArea" localSheetId="3" hidden="1">'CHW Tables '!$A$4:$F$184</definedName>
    <definedName name="Z_CD09CE3E_58EC_4EDC_BE6A_B9CFB40E5B97_.wvu.PrintArea" localSheetId="1" hidden="1">Instructions!$A$1:$G$58</definedName>
    <definedName name="Z_CD09CE3E_58EC_4EDC_BE6A_B9CFB40E5B97_.wvu.PrintArea" localSheetId="4" hidden="1">'Non-Malaria iCCM commodities'!$A$4:$F$66</definedName>
    <definedName name="Z_CD09CE3E_58EC_4EDC_BE6A_B9CFB40E5B97_.wvu.Rows" localSheetId="3" hidden="1">'CHW Tables '!$123:$124</definedName>
    <definedName name="Z_CD09CE3E_58EC_4EDC_BE6A_B9CFB40E5B97_.wvu.Rows" localSheetId="4" hidden="1">'Non-Malaria iCCM commodities'!#REF!</definedName>
    <definedName name="Z_DCBE10EC_8F38_2F45_867C_33FA420E36B5_.wvu.PrintArea" localSheetId="3" hidden="1">'CHW Tables '!$A$4:$F$184</definedName>
    <definedName name="Z_DCBE10EC_8F38_2F45_867C_33FA420E36B5_.wvu.PrintArea" localSheetId="1" hidden="1">Instructions!$A$1:$G$58</definedName>
    <definedName name="Z_DCBE10EC_8F38_2F45_867C_33FA420E36B5_.wvu.PrintArea" localSheetId="4" hidden="1">'Non-Malaria iCCM commodities'!$A$4:$F$66</definedName>
    <definedName name="Z_DCBE10EC_8F38_2F45_867C_33FA420E36B5_.wvu.Rows" localSheetId="3" hidden="1">'CHW Tables '!$123:$124</definedName>
    <definedName name="Z_DCBE10EC_8F38_2F45_867C_33FA420E36B5_.wvu.Rows" localSheetId="4" hidden="1">'Non-Malaria iCCM commodities'!#REF!</definedName>
  </definedNames>
  <calcPr calcId="191029"/>
  <customWorkbookViews>
    <customWorkbookView name="Suman Jain - Personal View" guid="{8A762DD9-6125-4177-AA9B-79E8D68448DE}" mergeInterval="0" personalView="1" maximized="1" xWindow="-8" yWindow="-8" windowWidth="1936" windowHeight="1056" tabRatio="710" activeSheetId="5"/>
    <customWorkbookView name="user - Personal View" guid="{5D020AB2-0A97-4230-BF83-062EE6184162}" mergeInterval="0" personalView="1" maximized="1" xWindow="1" yWindow="1" windowWidth="1280" windowHeight="543" tabRatio="710" activeSheetId="3"/>
    <customWorkbookView name="Kristina Wallengren - Personal View" guid="{DCBE10EC-8F38-2F45-867C-33FA420E36B5}" mergeInterval="0" personalView="1" maximized="1" windowWidth="1280" windowHeight="600" tabRatio="710" activeSheetId="1" showComments="commIndAndComment"/>
    <customWorkbookView name="Laura Stocker - Personal View" guid="{CD09CE3E-58EC-4EDC-BE6A-B9CFB40E5B97}" mergeInterval="0" personalView="1" maximized="1" xWindow="-8" yWindow="-8" windowWidth="1936" windowHeight="1056" tabRatio="710" activeSheetId="1" showComments="commIndAndComment"/>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9" l="1"/>
  <c r="C1" i="6"/>
  <c r="D30" i="3"/>
  <c r="E30" i="3"/>
  <c r="C30" i="3"/>
  <c r="D22" i="3"/>
  <c r="E22" i="3"/>
  <c r="C22" i="3"/>
  <c r="D20" i="3"/>
  <c r="E20" i="3"/>
  <c r="C20" i="3"/>
  <c r="D62" i="3"/>
  <c r="E62" i="3"/>
  <c r="C62" i="3"/>
  <c r="D54" i="3"/>
  <c r="E54" i="3"/>
  <c r="C54" i="3"/>
  <c r="D52" i="3"/>
  <c r="E52" i="3"/>
  <c r="C52" i="3"/>
  <c r="E137" i="9"/>
  <c r="D270" i="9"/>
  <c r="E270" i="9"/>
  <c r="C270" i="9"/>
  <c r="D262" i="9"/>
  <c r="E262" i="9"/>
  <c r="C262" i="9"/>
  <c r="D260" i="9"/>
  <c r="E260" i="9"/>
  <c r="C260" i="9"/>
  <c r="D240" i="9"/>
  <c r="E240" i="9"/>
  <c r="C240" i="9"/>
  <c r="D232" i="9"/>
  <c r="E232" i="9"/>
  <c r="C232" i="9"/>
  <c r="D230" i="9"/>
  <c r="E230" i="9"/>
  <c r="C230" i="9"/>
  <c r="D210" i="9"/>
  <c r="E210" i="9"/>
  <c r="C210" i="9"/>
  <c r="D202" i="9"/>
  <c r="E202" i="9"/>
  <c r="C202" i="9"/>
  <c r="D200" i="9"/>
  <c r="E200" i="9"/>
  <c r="C200" i="9"/>
  <c r="D180" i="9"/>
  <c r="E180" i="9"/>
  <c r="C180" i="9"/>
  <c r="D172" i="9"/>
  <c r="E172" i="9"/>
  <c r="C172" i="9"/>
  <c r="D170" i="9"/>
  <c r="E170" i="9"/>
  <c r="C170" i="9"/>
  <c r="D142" i="9"/>
  <c r="E142" i="9"/>
  <c r="C142" i="9"/>
  <c r="D140" i="9"/>
  <c r="E140" i="9"/>
  <c r="C140" i="9"/>
  <c r="D118" i="9"/>
  <c r="E118" i="9"/>
  <c r="C118" i="9"/>
  <c r="D110" i="9"/>
  <c r="E110" i="9"/>
  <c r="C110" i="9"/>
  <c r="D108" i="9"/>
  <c r="E108" i="9"/>
  <c r="C108" i="9"/>
  <c r="D88" i="9"/>
  <c r="E88" i="9"/>
  <c r="C88" i="9"/>
  <c r="D80" i="9"/>
  <c r="E80" i="9"/>
  <c r="C80" i="9"/>
  <c r="D78" i="9"/>
  <c r="E78" i="9"/>
  <c r="C78" i="9"/>
  <c r="D58" i="9"/>
  <c r="C58" i="9"/>
  <c r="D50" i="9"/>
  <c r="E50" i="9"/>
  <c r="C50" i="9"/>
  <c r="D48" i="9"/>
  <c r="E48" i="9"/>
  <c r="C48" i="9"/>
  <c r="D28" i="9"/>
  <c r="E28" i="9"/>
  <c r="C28" i="9"/>
  <c r="C21" i="9"/>
  <c r="C22" i="9" s="1"/>
  <c r="D21" i="9"/>
  <c r="D22" i="9" s="1"/>
  <c r="E21" i="9"/>
  <c r="E22" i="9" s="1"/>
  <c r="D20" i="9"/>
  <c r="E20" i="9"/>
  <c r="C20" i="9"/>
  <c r="D18" i="9"/>
  <c r="E18" i="9"/>
  <c r="C18" i="9"/>
  <c r="C24" i="9"/>
  <c r="C25" i="9" s="1"/>
  <c r="E263" i="9"/>
  <c r="E264" i="9" s="1"/>
  <c r="D263" i="9"/>
  <c r="D266" i="9" s="1"/>
  <c r="D267" i="9" s="1"/>
  <c r="C263" i="9"/>
  <c r="E257" i="9"/>
  <c r="D257" i="9"/>
  <c r="C257" i="9"/>
  <c r="E233" i="9"/>
  <c r="E234" i="9" s="1"/>
  <c r="D233" i="9"/>
  <c r="D236" i="9" s="1"/>
  <c r="D237" i="9" s="1"/>
  <c r="C233" i="9"/>
  <c r="C236" i="9" s="1"/>
  <c r="C237" i="9" s="1"/>
  <c r="E227" i="9"/>
  <c r="D227" i="9"/>
  <c r="C227" i="9"/>
  <c r="E203" i="9"/>
  <c r="E204" i="9" s="1"/>
  <c r="D203" i="9"/>
  <c r="C203" i="9"/>
  <c r="C211" i="9" s="1"/>
  <c r="E197" i="9"/>
  <c r="D197" i="9"/>
  <c r="C197" i="9"/>
  <c r="E173" i="9"/>
  <c r="D173" i="9"/>
  <c r="D176" i="9" s="1"/>
  <c r="D177" i="9" s="1"/>
  <c r="C173" i="9"/>
  <c r="E167" i="9"/>
  <c r="D167" i="9"/>
  <c r="C167" i="9"/>
  <c r="E150" i="9"/>
  <c r="D150" i="9"/>
  <c r="C150" i="9"/>
  <c r="E143" i="9"/>
  <c r="E151" i="9" s="1"/>
  <c r="D143" i="9"/>
  <c r="D151" i="9" s="1"/>
  <c r="D153" i="9" s="1"/>
  <c r="D154" i="9" s="1"/>
  <c r="C143" i="9"/>
  <c r="C151" i="9" s="1"/>
  <c r="D137" i="9"/>
  <c r="C137" i="9"/>
  <c r="A123" i="9"/>
  <c r="E111" i="9"/>
  <c r="E119" i="9" s="1"/>
  <c r="D111" i="9"/>
  <c r="D114" i="9" s="1"/>
  <c r="D115" i="9" s="1"/>
  <c r="C111" i="9"/>
  <c r="E105" i="9"/>
  <c r="D105" i="9"/>
  <c r="C105" i="9"/>
  <c r="E81" i="9"/>
  <c r="E82" i="9" s="1"/>
  <c r="D81" i="9"/>
  <c r="D84" i="9" s="1"/>
  <c r="D85" i="9" s="1"/>
  <c r="C81" i="9"/>
  <c r="C82" i="9" s="1"/>
  <c r="E75" i="9"/>
  <c r="D75" i="9"/>
  <c r="C75" i="9"/>
  <c r="E51" i="9"/>
  <c r="E59" i="9" s="1"/>
  <c r="D51" i="9"/>
  <c r="C51" i="9"/>
  <c r="C54" i="9" s="1"/>
  <c r="C55" i="9" s="1"/>
  <c r="E45" i="9"/>
  <c r="D45" i="9"/>
  <c r="C45" i="9"/>
  <c r="E15" i="9"/>
  <c r="D15" i="9"/>
  <c r="C15" i="9"/>
  <c r="D59" i="9"/>
  <c r="D61" i="9" s="1"/>
  <c r="D62" i="9" s="1"/>
  <c r="D54" i="9"/>
  <c r="D55" i="9" s="1"/>
  <c r="D52" i="9"/>
  <c r="E114" i="9"/>
  <c r="E115" i="9" s="1"/>
  <c r="E271" i="9"/>
  <c r="E272" i="9" s="1"/>
  <c r="C266" i="9"/>
  <c r="C267" i="9" s="1"/>
  <c r="C264" i="9"/>
  <c r="E241" i="9"/>
  <c r="E242" i="9" s="1"/>
  <c r="C234" i="9"/>
  <c r="D204" i="9"/>
  <c r="D206" i="9"/>
  <c r="D207" i="9" s="1"/>
  <c r="C206" i="9"/>
  <c r="C207" i="9" s="1"/>
  <c r="E174" i="9"/>
  <c r="E176" i="9"/>
  <c r="E177" i="9" s="1"/>
  <c r="D174" i="9"/>
  <c r="C176" i="9"/>
  <c r="C177" i="9" s="1"/>
  <c r="C174" i="9"/>
  <c r="D146" i="9"/>
  <c r="D147" i="9" s="1"/>
  <c r="D144" i="9"/>
  <c r="C119" i="9"/>
  <c r="C121" i="9" s="1"/>
  <c r="C122" i="9" s="1"/>
  <c r="C112" i="9"/>
  <c r="C114" i="9"/>
  <c r="C115" i="9" s="1"/>
  <c r="C84" i="9"/>
  <c r="C85" i="9" s="1"/>
  <c r="C241" i="9"/>
  <c r="C242" i="9" s="1"/>
  <c r="C181" i="9"/>
  <c r="C183" i="9" s="1"/>
  <c r="C184" i="9" s="1"/>
  <c r="E181" i="9"/>
  <c r="E183" i="9" s="1"/>
  <c r="E184" i="9" s="1"/>
  <c r="D211" i="9"/>
  <c r="D212" i="9" s="1"/>
  <c r="C271" i="9"/>
  <c r="C273" i="9" s="1"/>
  <c r="C274" i="9" s="1"/>
  <c r="C272" i="9"/>
  <c r="C23" i="3"/>
  <c r="C24" i="3" s="1"/>
  <c r="E55" i="3"/>
  <c r="E56" i="3" s="1"/>
  <c r="D55" i="3"/>
  <c r="D63" i="3" s="1"/>
  <c r="C55" i="3"/>
  <c r="E23" i="3"/>
  <c r="E31" i="3" s="1"/>
  <c r="D23" i="3"/>
  <c r="E49" i="3"/>
  <c r="D49" i="3"/>
  <c r="C49" i="3"/>
  <c r="E17" i="3"/>
  <c r="D17" i="3"/>
  <c r="C17" i="3"/>
  <c r="D24" i="3"/>
  <c r="D26" i="3"/>
  <c r="D27" i="3" s="1"/>
  <c r="C58" i="3"/>
  <c r="C59" i="3" s="1"/>
  <c r="C56" i="3"/>
  <c r="C63" i="3"/>
  <c r="E63" i="3"/>
  <c r="E65" i="3" s="1"/>
  <c r="E66" i="3" s="1"/>
  <c r="D31" i="3"/>
  <c r="D33" i="3" s="1"/>
  <c r="D34" i="3" s="1"/>
  <c r="C65" i="3"/>
  <c r="C66" i="3" s="1"/>
  <c r="C64" i="3"/>
  <c r="G89" i="6" l="1"/>
  <c r="G125" i="6"/>
  <c r="G122" i="6"/>
  <c r="G126" i="6"/>
  <c r="G127" i="6"/>
  <c r="G128" i="6"/>
  <c r="G121" i="6"/>
  <c r="G129" i="6"/>
  <c r="G123" i="6"/>
  <c r="G124" i="6"/>
  <c r="C153" i="9"/>
  <c r="C154" i="9" s="1"/>
  <c r="C152" i="9"/>
  <c r="C89" i="9"/>
  <c r="E89" i="9"/>
  <c r="E91" i="9" s="1"/>
  <c r="E92" i="9" s="1"/>
  <c r="D241" i="9"/>
  <c r="D242" i="9" s="1"/>
  <c r="E84" i="9"/>
  <c r="E85" i="9" s="1"/>
  <c r="D181" i="9"/>
  <c r="D182" i="9" s="1"/>
  <c r="D32" i="3"/>
  <c r="C59" i="9"/>
  <c r="C61" i="9" s="1"/>
  <c r="C62" i="9" s="1"/>
  <c r="D234" i="9"/>
  <c r="D213" i="9"/>
  <c r="D214" i="9" s="1"/>
  <c r="E52" i="9"/>
  <c r="C144" i="9"/>
  <c r="E54" i="9"/>
  <c r="E55" i="9" s="1"/>
  <c r="C146" i="9"/>
  <c r="C147" i="9" s="1"/>
  <c r="E64" i="3"/>
  <c r="A276" i="6"/>
  <c r="G50" i="6"/>
  <c r="A203" i="6"/>
  <c r="G240" i="6"/>
  <c r="A471" i="6"/>
  <c r="G151" i="6"/>
  <c r="L87" i="5"/>
  <c r="A372" i="6"/>
  <c r="A295" i="6"/>
  <c r="S4" i="5"/>
  <c r="G378" i="6"/>
  <c r="L110" i="5"/>
  <c r="G253" i="6"/>
  <c r="L199" i="5"/>
  <c r="G57" i="6"/>
  <c r="G314" i="6"/>
  <c r="A80" i="6"/>
  <c r="A256" i="6"/>
  <c r="G484" i="6"/>
  <c r="A100" i="6"/>
  <c r="A261" i="9" s="1"/>
  <c r="A325" i="6"/>
  <c r="S3" i="5"/>
  <c r="G39" i="6"/>
  <c r="A55" i="1" s="1"/>
  <c r="G264" i="6"/>
  <c r="A452" i="6"/>
  <c r="G251" i="6"/>
  <c r="A370" i="6"/>
  <c r="A405" i="6"/>
  <c r="A243" i="6"/>
  <c r="G368" i="6"/>
  <c r="G230" i="6"/>
  <c r="A176" i="6"/>
  <c r="A45" i="6"/>
  <c r="A37" i="3" s="1"/>
  <c r="A306" i="6"/>
  <c r="G413" i="6"/>
  <c r="G401" i="6"/>
  <c r="G269" i="6"/>
  <c r="G26" i="6"/>
  <c r="A40" i="1" s="1"/>
  <c r="G203" i="6"/>
  <c r="G68" i="6"/>
  <c r="A378" i="6"/>
  <c r="L218" i="5"/>
  <c r="A125" i="6"/>
  <c r="A473" i="6"/>
  <c r="G332" i="6"/>
  <c r="G338" i="6"/>
  <c r="G59" i="6"/>
  <c r="A79" i="1" s="1"/>
  <c r="A262" i="6"/>
  <c r="L156" i="5"/>
  <c r="L222" i="5"/>
  <c r="A417" i="6"/>
  <c r="G474" i="6"/>
  <c r="G73" i="6"/>
  <c r="A95" i="1" s="1"/>
  <c r="G196" i="6"/>
  <c r="A70" i="6"/>
  <c r="A109" i="9" s="1"/>
  <c r="L55" i="5"/>
  <c r="A356" i="6"/>
  <c r="G439" i="6"/>
  <c r="G262" i="6"/>
  <c r="A382" i="6"/>
  <c r="A186" i="6"/>
  <c r="G312" i="6"/>
  <c r="G142" i="6"/>
  <c r="A5" i="2" s="1"/>
  <c r="G352" i="6"/>
  <c r="G134" i="6"/>
  <c r="A95" i="6"/>
  <c r="A233" i="9" s="1"/>
  <c r="A11" i="5"/>
  <c r="G356" i="6"/>
  <c r="G198" i="6"/>
  <c r="A460" i="6"/>
  <c r="A20" i="6"/>
  <c r="E10" i="9" s="1"/>
  <c r="G408" i="6"/>
  <c r="A301" i="6"/>
  <c r="A475" i="6"/>
  <c r="A49" i="6"/>
  <c r="A51" i="3" s="1"/>
  <c r="A120" i="6"/>
  <c r="G443" i="6"/>
  <c r="A250" i="6"/>
  <c r="A385" i="6"/>
  <c r="A190" i="6"/>
  <c r="L102" i="5"/>
  <c r="G496" i="6"/>
  <c r="G407" i="6"/>
  <c r="A136" i="6"/>
  <c r="G187" i="6"/>
  <c r="G250" i="6"/>
  <c r="A459" i="6"/>
  <c r="G472" i="6"/>
  <c r="G421" i="6"/>
  <c r="A446" i="6"/>
  <c r="A270" i="6"/>
  <c r="A407" i="6"/>
  <c r="G372" i="6"/>
  <c r="G207" i="6"/>
  <c r="A153" i="6"/>
  <c r="G330" i="6"/>
  <c r="L32" i="5"/>
  <c r="G9" i="6"/>
  <c r="A21" i="1" s="1"/>
  <c r="A232" i="6"/>
  <c r="A389" i="6"/>
  <c r="G181" i="6"/>
  <c r="G403" i="6"/>
  <c r="G301" i="6"/>
  <c r="G188" i="6"/>
  <c r="A465" i="6"/>
  <c r="A435" i="6"/>
  <c r="A109" i="6"/>
  <c r="G334" i="6"/>
  <c r="A444" i="6"/>
  <c r="A332" i="6"/>
  <c r="G328" i="6"/>
  <c r="A9" i="6"/>
  <c r="A157" i="9" s="1"/>
  <c r="A353" i="6"/>
  <c r="L16" i="5"/>
  <c r="G8" i="6"/>
  <c r="A20" i="1" s="1"/>
  <c r="A118" i="6"/>
  <c r="A365" i="6"/>
  <c r="G159" i="6"/>
  <c r="G318" i="6"/>
  <c r="G10" i="6"/>
  <c r="A22" i="1" s="1"/>
  <c r="G340" i="6"/>
  <c r="G166" i="6"/>
  <c r="A151" i="6"/>
  <c r="A198" i="6"/>
  <c r="A449" i="6"/>
  <c r="L49" i="5"/>
  <c r="A376" i="6"/>
  <c r="A367" i="6"/>
  <c r="G221" i="6"/>
  <c r="L118" i="5"/>
  <c r="L181" i="5"/>
  <c r="A415" i="6"/>
  <c r="G219" i="6"/>
  <c r="A373" i="6"/>
  <c r="G28" i="6"/>
  <c r="A42" i="1" s="1"/>
  <c r="A78" i="6"/>
  <c r="A149" i="9" s="1"/>
  <c r="G139" i="6"/>
  <c r="G454" i="6"/>
  <c r="G392" i="6"/>
  <c r="A75" i="6"/>
  <c r="A139" i="9" s="1"/>
  <c r="L121" i="5"/>
  <c r="A156" i="6"/>
  <c r="A338" i="6"/>
  <c r="G76" i="6"/>
  <c r="A98" i="1" s="1"/>
  <c r="G457" i="6"/>
  <c r="G150" i="6"/>
  <c r="G417" i="6"/>
  <c r="G234" i="6"/>
  <c r="A381" i="6"/>
  <c r="A355" i="6"/>
  <c r="A189" i="6"/>
  <c r="G136" i="6"/>
  <c r="A336" i="6"/>
  <c r="A117" i="6"/>
  <c r="G319" i="6"/>
  <c r="A196" i="6"/>
  <c r="G347" i="6"/>
  <c r="L111" i="5"/>
  <c r="A427" i="6"/>
  <c r="G385" i="6"/>
  <c r="G310" i="6"/>
  <c r="G393" i="6"/>
  <c r="G386" i="6"/>
  <c r="G238" i="6"/>
  <c r="G431" i="6"/>
  <c r="A299" i="6"/>
  <c r="A13" i="6"/>
  <c r="A159" i="9" s="1"/>
  <c r="G211" i="6"/>
  <c r="G232" i="6"/>
  <c r="G163" i="6"/>
  <c r="L26" i="5"/>
  <c r="A124" i="6"/>
  <c r="G236" i="6"/>
  <c r="A248" i="6"/>
  <c r="G373" i="6"/>
  <c r="A60" i="6"/>
  <c r="A57" i="9" s="1"/>
  <c r="A204" i="6"/>
  <c r="A227" i="6"/>
  <c r="A89" i="6"/>
  <c r="A203" i="9" s="1"/>
  <c r="G341" i="6"/>
  <c r="A311" i="6"/>
  <c r="A362" i="6"/>
  <c r="A103" i="6"/>
  <c r="A271" i="9" s="1"/>
  <c r="B8" i="5"/>
  <c r="B128" i="9" s="1"/>
  <c r="L224" i="5"/>
  <c r="G365" i="6"/>
  <c r="A261" i="6"/>
  <c r="G404" i="6"/>
  <c r="G222" i="6"/>
  <c r="G62" i="6"/>
  <c r="A82" i="1" s="1"/>
  <c r="G466" i="6"/>
  <c r="G446" i="6"/>
  <c r="A377" i="6"/>
  <c r="A183" i="6"/>
  <c r="A269" i="6"/>
  <c r="A82" i="6"/>
  <c r="A171" i="9" s="1"/>
  <c r="A225" i="6"/>
  <c r="G451" i="6"/>
  <c r="A34" i="6"/>
  <c r="A27" i="9" s="1"/>
  <c r="G327" i="6"/>
  <c r="L208" i="5"/>
  <c r="A402" i="6"/>
  <c r="A328" i="6"/>
  <c r="G35" i="6"/>
  <c r="A50" i="1" s="1"/>
  <c r="G201" i="6"/>
  <c r="G449" i="6"/>
  <c r="G247" i="6"/>
  <c r="G175" i="6"/>
  <c r="A291" i="6"/>
  <c r="A192" i="6"/>
  <c r="A219" i="6"/>
  <c r="G382" i="6"/>
  <c r="G355" i="6"/>
  <c r="A482" i="6"/>
  <c r="G176" i="6"/>
  <c r="A19" i="6"/>
  <c r="D132" i="9" s="1"/>
  <c r="A351" i="6"/>
  <c r="A231" i="6"/>
  <c r="G313" i="6"/>
  <c r="A5" i="6"/>
  <c r="A35" i="9" s="1"/>
  <c r="L176" i="5"/>
  <c r="G31" i="6"/>
  <c r="A46" i="1" s="1"/>
  <c r="B7" i="5"/>
  <c r="B96" i="9" s="1"/>
  <c r="L67" i="5"/>
  <c r="A106" i="6"/>
  <c r="A395" i="6"/>
  <c r="G4" i="6"/>
  <c r="A9" i="1" s="1"/>
  <c r="G311" i="6"/>
  <c r="G492" i="6"/>
  <c r="G189" i="6"/>
  <c r="G190" i="6"/>
  <c r="A357" i="6"/>
  <c r="A24" i="6"/>
  <c r="A12" i="9" s="1"/>
  <c r="A462" i="6"/>
  <c r="G199" i="6"/>
  <c r="A423" i="6"/>
  <c r="A474" i="6"/>
  <c r="G429" i="6"/>
  <c r="A319" i="6"/>
  <c r="G360" i="6"/>
  <c r="L51" i="5"/>
  <c r="A322" i="6"/>
  <c r="A234" i="6"/>
  <c r="G38" i="6"/>
  <c r="A54" i="1" s="1"/>
  <c r="G66" i="6"/>
  <c r="A87" i="1" s="1"/>
  <c r="G86" i="6"/>
  <c r="A11" i="1" s="1"/>
  <c r="G299" i="6"/>
  <c r="G398" i="6"/>
  <c r="A123" i="6"/>
  <c r="A272" i="6"/>
  <c r="A258" i="6"/>
  <c r="A390" i="6"/>
  <c r="G296" i="6"/>
  <c r="A14" i="6"/>
  <c r="A190" i="9" s="1"/>
  <c r="A172" i="6"/>
  <c r="A283" i="6"/>
  <c r="A116" i="6"/>
  <c r="L88" i="5"/>
  <c r="L163" i="5"/>
  <c r="L35" i="5"/>
  <c r="L233" i="5"/>
  <c r="L6" i="5"/>
  <c r="A6" i="5"/>
  <c r="G131" i="6"/>
  <c r="A157" i="6"/>
  <c r="G399" i="6"/>
  <c r="L27" i="5"/>
  <c r="A436" i="6"/>
  <c r="A112" i="6"/>
  <c r="G469" i="6"/>
  <c r="A207" i="6"/>
  <c r="G255" i="6"/>
  <c r="A492" i="6"/>
  <c r="G228" i="6"/>
  <c r="A107" i="6"/>
  <c r="G308" i="6"/>
  <c r="L5" i="5"/>
  <c r="G224" i="6"/>
  <c r="A68" i="6"/>
  <c r="A275" i="6"/>
  <c r="A26" i="6"/>
  <c r="A166" i="9" s="1"/>
  <c r="A273" i="6"/>
  <c r="G258" i="6"/>
  <c r="G192" i="6"/>
  <c r="L229" i="5"/>
  <c r="G257" i="6"/>
  <c r="G456" i="6"/>
  <c r="L195" i="5"/>
  <c r="A337" i="6"/>
  <c r="A419" i="6"/>
  <c r="A205" i="6"/>
  <c r="A409" i="6"/>
  <c r="A265" i="6"/>
  <c r="A129" i="6"/>
  <c r="A266" i="6"/>
  <c r="L179" i="5"/>
  <c r="A142" i="6"/>
  <c r="A318" i="6"/>
  <c r="A472" i="6"/>
  <c r="G133" i="6"/>
  <c r="G177" i="6"/>
  <c r="A8" i="6"/>
  <c r="A127" i="9" s="1"/>
  <c r="G30" i="6"/>
  <c r="A308" i="6"/>
  <c r="G433" i="6"/>
  <c r="G490" i="6"/>
  <c r="G286" i="6"/>
  <c r="G426" i="6"/>
  <c r="L243" i="5"/>
  <c r="L198" i="5"/>
  <c r="A352" i="6"/>
  <c r="L92" i="5"/>
  <c r="L230" i="5"/>
  <c r="A79" i="6"/>
  <c r="A151" i="9" s="1"/>
  <c r="A135" i="6"/>
  <c r="L42" i="5"/>
  <c r="G427" i="6"/>
  <c r="A141" i="6"/>
  <c r="G213" i="6"/>
  <c r="G193" i="6"/>
  <c r="G19" i="6"/>
  <c r="A32" i="1" s="1"/>
  <c r="A226" i="6"/>
  <c r="L14" i="5"/>
  <c r="A206" i="6"/>
  <c r="G366" i="6"/>
  <c r="L72" i="5"/>
  <c r="G357" i="6"/>
  <c r="A215" i="6"/>
  <c r="G335" i="6"/>
  <c r="L130" i="5"/>
  <c r="G274" i="6"/>
  <c r="G259" i="6"/>
  <c r="G24" i="6"/>
  <c r="A38" i="1" s="1"/>
  <c r="G78" i="6"/>
  <c r="A100" i="1" s="1"/>
  <c r="L186" i="5"/>
  <c r="A480" i="6"/>
  <c r="A361" i="6"/>
  <c r="L89" i="5"/>
  <c r="G455" i="6"/>
  <c r="A468" i="6"/>
  <c r="G65" i="6"/>
  <c r="A86" i="1" s="1"/>
  <c r="A29" i="6"/>
  <c r="A19" i="9" s="1"/>
  <c r="A424" i="6"/>
  <c r="A137" i="6"/>
  <c r="A23" i="6"/>
  <c r="F70" i="9" s="1"/>
  <c r="A348" i="6"/>
  <c r="G353" i="6"/>
  <c r="G430" i="6"/>
  <c r="A195" i="6"/>
  <c r="A486" i="6"/>
  <c r="L99" i="5"/>
  <c r="A165" i="6"/>
  <c r="A91" i="6"/>
  <c r="A211" i="9" s="1"/>
  <c r="L132" i="5"/>
  <c r="A408" i="6"/>
  <c r="G81" i="6"/>
  <c r="A103" i="1" s="1"/>
  <c r="A342" i="6"/>
  <c r="G437" i="6"/>
  <c r="A184" i="6"/>
  <c r="G391" i="6"/>
  <c r="A323" i="6"/>
  <c r="G256" i="6"/>
  <c r="L155" i="5"/>
  <c r="A185" i="6"/>
  <c r="G285" i="6"/>
  <c r="G435" i="6"/>
  <c r="L61" i="5"/>
  <c r="G359" i="6"/>
  <c r="B12" i="5"/>
  <c r="B248" i="9" s="1"/>
  <c r="G88" i="6"/>
  <c r="G96" i="6"/>
  <c r="G104" i="6"/>
  <c r="A76" i="1" s="1"/>
  <c r="G112" i="6"/>
  <c r="G120" i="6"/>
  <c r="G107" i="6"/>
  <c r="G95" i="6"/>
  <c r="G97" i="6"/>
  <c r="G105" i="6"/>
  <c r="G113" i="6"/>
  <c r="G91" i="6"/>
  <c r="G115" i="6"/>
  <c r="G119" i="6"/>
  <c r="G90" i="6"/>
  <c r="A19" i="1" s="1"/>
  <c r="G98" i="6"/>
  <c r="A51" i="1" s="1"/>
  <c r="G106" i="6"/>
  <c r="A84" i="1" s="1"/>
  <c r="G114" i="6"/>
  <c r="G99" i="6"/>
  <c r="G111" i="6"/>
  <c r="G92" i="6"/>
  <c r="A27" i="1" s="1"/>
  <c r="G100" i="6"/>
  <c r="A59" i="1" s="1"/>
  <c r="G108" i="6"/>
  <c r="G116" i="6"/>
  <c r="G102" i="6"/>
  <c r="A68" i="1" s="1"/>
  <c r="G118" i="6"/>
  <c r="G103" i="6"/>
  <c r="G93" i="6"/>
  <c r="G101" i="6"/>
  <c r="A67" i="1" s="1"/>
  <c r="G109" i="6"/>
  <c r="G117" i="6"/>
  <c r="G94" i="6"/>
  <c r="A35" i="1" s="1"/>
  <c r="G110" i="6"/>
  <c r="G87" i="6"/>
  <c r="A12" i="1" s="1"/>
  <c r="G45" i="6"/>
  <c r="A62" i="1" s="1"/>
  <c r="A10" i="6"/>
  <c r="A187" i="9" s="1"/>
  <c r="G390" i="6"/>
  <c r="G200" i="6"/>
  <c r="G495" i="6"/>
  <c r="A211" i="6"/>
  <c r="L191" i="5"/>
  <c r="G329" i="6"/>
  <c r="A171" i="6"/>
  <c r="A61" i="6"/>
  <c r="A59" i="9" s="1"/>
  <c r="A267" i="6"/>
  <c r="L166" i="5"/>
  <c r="G202" i="6"/>
  <c r="G11" i="6"/>
  <c r="A23" i="1" s="1"/>
  <c r="A349" i="6"/>
  <c r="A439" i="6"/>
  <c r="G60" i="6"/>
  <c r="A80" i="1" s="1"/>
  <c r="A371" i="6"/>
  <c r="A443" i="6"/>
  <c r="A188" i="6"/>
  <c r="A86" i="6"/>
  <c r="L114" i="5"/>
  <c r="L128" i="5"/>
  <c r="L52" i="5"/>
  <c r="L40" i="5"/>
  <c r="A358" i="6"/>
  <c r="G143" i="6"/>
  <c r="A7" i="2" s="1"/>
  <c r="L22" i="5"/>
  <c r="L127" i="5"/>
  <c r="L56" i="5"/>
  <c r="A177" i="6"/>
  <c r="A158" i="6"/>
  <c r="A290" i="6"/>
  <c r="A313" i="6"/>
  <c r="A17" i="6"/>
  <c r="A251" i="9" s="1"/>
  <c r="G37" i="6"/>
  <c r="A53" i="1" s="1"/>
  <c r="G350" i="6"/>
  <c r="G218" i="6"/>
  <c r="G147" i="6"/>
  <c r="F1" i="3" s="1"/>
  <c r="L123" i="5"/>
  <c r="L157" i="5"/>
  <c r="A369" i="6"/>
  <c r="G395" i="6"/>
  <c r="G361" i="6"/>
  <c r="A191" i="6"/>
  <c r="G458" i="6"/>
  <c r="G75" i="6"/>
  <c r="A97" i="1" s="1"/>
  <c r="G261" i="6"/>
  <c r="G317" i="6"/>
  <c r="G300" i="6"/>
  <c r="G337" i="6"/>
  <c r="A404" i="6"/>
  <c r="A87" i="6"/>
  <c r="A199" i="9" s="1"/>
  <c r="A221" i="6"/>
  <c r="G226" i="6"/>
  <c r="A488" i="6"/>
  <c r="A58" i="6"/>
  <c r="A49" i="9" s="1"/>
  <c r="A410" i="6"/>
  <c r="G27" i="6"/>
  <c r="A41" i="1" s="1"/>
  <c r="Z6" i="5"/>
  <c r="A289" i="6"/>
  <c r="L17" i="5"/>
  <c r="A138" i="6"/>
  <c r="G477" i="6"/>
  <c r="G168" i="6"/>
  <c r="G487" i="6"/>
  <c r="A279" i="6"/>
  <c r="A210" i="6"/>
  <c r="L36" i="5"/>
  <c r="G29" i="6"/>
  <c r="A441" i="6"/>
  <c r="A464" i="6"/>
  <c r="A432" i="6"/>
  <c r="G321" i="6"/>
  <c r="A83" i="6"/>
  <c r="A173" i="9" s="1"/>
  <c r="G263" i="6"/>
  <c r="A302" i="6"/>
  <c r="A277" i="6"/>
  <c r="L50" i="5"/>
  <c r="L107" i="5"/>
  <c r="L31" i="5"/>
  <c r="L19" i="5"/>
  <c r="A139" i="6"/>
  <c r="L234" i="5"/>
  <c r="L225" i="5"/>
  <c r="L100" i="5"/>
  <c r="L29" i="5"/>
  <c r="A437" i="6"/>
  <c r="A187" i="6"/>
  <c r="A479" i="6"/>
  <c r="A113" i="6"/>
  <c r="A363" i="6"/>
  <c r="G22" i="6"/>
  <c r="G265" i="6"/>
  <c r="G233" i="6"/>
  <c r="A223" i="6"/>
  <c r="L91" i="5"/>
  <c r="L8" i="5"/>
  <c r="A212" i="6"/>
  <c r="A67" i="6"/>
  <c r="A89" i="9" s="1"/>
  <c r="G171" i="6"/>
  <c r="A12" i="6"/>
  <c r="A6" i="9" s="1"/>
  <c r="G371" i="6"/>
  <c r="G377" i="6"/>
  <c r="G425" i="6"/>
  <c r="G149" i="6"/>
  <c r="G485" i="6"/>
  <c r="G132" i="6"/>
  <c r="A340" i="6"/>
  <c r="A31" i="6"/>
  <c r="A265" i="9" s="1"/>
  <c r="A285" i="6"/>
  <c r="G331" i="6"/>
  <c r="A400" i="6"/>
  <c r="A140" i="6"/>
  <c r="A346" i="6"/>
  <c r="G323" i="6"/>
  <c r="A280" i="6"/>
  <c r="A393" i="6"/>
  <c r="G144" i="6"/>
  <c r="A8" i="2" s="1"/>
  <c r="L90" i="5"/>
  <c r="L117" i="5"/>
  <c r="L57" i="5"/>
  <c r="L215" i="5"/>
  <c r="A92" i="6"/>
  <c r="A310" i="6"/>
  <c r="G12" i="6"/>
  <c r="A24" i="1" s="1"/>
  <c r="A209" i="6"/>
  <c r="A180" i="6"/>
  <c r="A54" i="6"/>
  <c r="A47" i="3" s="1"/>
  <c r="L228" i="5"/>
  <c r="L24" i="5"/>
  <c r="L212" i="5"/>
  <c r="L13" i="5"/>
  <c r="A98" i="6"/>
  <c r="A59" i="6"/>
  <c r="A51" i="9" s="1"/>
  <c r="A324" i="6"/>
  <c r="G432" i="6"/>
  <c r="G63" i="6"/>
  <c r="G279" i="6"/>
  <c r="G298" i="6"/>
  <c r="B14" i="5"/>
  <c r="B39" i="3" s="1"/>
  <c r="G47" i="6"/>
  <c r="A64" i="1" s="1"/>
  <c r="Z3" i="5"/>
  <c r="A317" i="6"/>
  <c r="G349" i="6"/>
  <c r="G241" i="6"/>
  <c r="A252" i="6"/>
  <c r="G135" i="6"/>
  <c r="A249" i="6"/>
  <c r="G380" i="6"/>
  <c r="A53" i="6"/>
  <c r="A63" i="3" s="1"/>
  <c r="A181" i="6"/>
  <c r="G154" i="6"/>
  <c r="G217" i="6"/>
  <c r="G184" i="6"/>
  <c r="A484" i="6"/>
  <c r="A170" i="6"/>
  <c r="A413" i="6"/>
  <c r="G180" i="6"/>
  <c r="A88" i="6"/>
  <c r="A201" i="9" s="1"/>
  <c r="A122" i="6"/>
  <c r="L46" i="5"/>
  <c r="G13" i="6"/>
  <c r="A25" i="1" s="1"/>
  <c r="L34" i="5"/>
  <c r="L85" i="5"/>
  <c r="L9" i="5"/>
  <c r="L161" i="5"/>
  <c r="G483" i="6"/>
  <c r="L214" i="5"/>
  <c r="L201" i="5"/>
  <c r="L68" i="5"/>
  <c r="L167" i="5"/>
  <c r="A354" i="6"/>
  <c r="G379" i="6"/>
  <c r="A300" i="6"/>
  <c r="A236" i="6"/>
  <c r="A162" i="6"/>
  <c r="G272" i="6"/>
  <c r="G179" i="6"/>
  <c r="G450" i="6"/>
  <c r="L154" i="5"/>
  <c r="L48" i="5"/>
  <c r="L223" i="5"/>
  <c r="G156" i="6"/>
  <c r="A392" i="6"/>
  <c r="A455" i="6"/>
  <c r="A179" i="6"/>
  <c r="G243" i="6"/>
  <c r="G206" i="6"/>
  <c r="G275" i="6"/>
  <c r="G486" i="6"/>
  <c r="G282" i="6"/>
  <c r="A401" i="6"/>
  <c r="A218" i="6"/>
  <c r="A96" i="6"/>
  <c r="A239" i="9" s="1"/>
  <c r="A478" i="6"/>
  <c r="G434" i="6"/>
  <c r="A298" i="6"/>
  <c r="A228" i="6"/>
  <c r="A230" i="6"/>
  <c r="G322" i="6"/>
  <c r="A168" i="6"/>
  <c r="A147" i="6"/>
  <c r="G459" i="6"/>
  <c r="L58" i="5"/>
  <c r="L75" i="5"/>
  <c r="L20" i="5"/>
  <c r="L172" i="5"/>
  <c r="A4" i="6"/>
  <c r="A5" i="9" s="1"/>
  <c r="A18" i="6"/>
  <c r="C222" i="9" s="1"/>
  <c r="A477" i="6"/>
  <c r="A426" i="6"/>
  <c r="A159" i="6"/>
  <c r="A7" i="5"/>
  <c r="L144" i="5"/>
  <c r="A5" i="5"/>
  <c r="L133" i="5"/>
  <c r="L188" i="5"/>
  <c r="G367" i="6"/>
  <c r="A366" i="6"/>
  <c r="A71" i="6"/>
  <c r="A111" i="9" s="1"/>
  <c r="G320" i="6"/>
  <c r="G40" i="6"/>
  <c r="A56" i="1" s="1"/>
  <c r="G491" i="6"/>
  <c r="A13" i="5"/>
  <c r="G43" i="6"/>
  <c r="Z4" i="5"/>
  <c r="A304" i="6"/>
  <c r="A164" i="6"/>
  <c r="A220" i="6"/>
  <c r="A278" i="6"/>
  <c r="G387" i="6"/>
  <c r="A254" i="6"/>
  <c r="G229" i="6"/>
  <c r="A208" i="6"/>
  <c r="A434" i="6"/>
  <c r="G209" i="6"/>
  <c r="A146" i="6"/>
  <c r="G348" i="6"/>
  <c r="A64" i="6"/>
  <c r="A79" i="9" s="1"/>
  <c r="A335" i="6"/>
  <c r="G242" i="6"/>
  <c r="G358" i="6"/>
  <c r="G374" i="6"/>
  <c r="A421" i="6"/>
  <c r="L101" i="5"/>
  <c r="L242" i="5"/>
  <c r="L18" i="5"/>
  <c r="L235" i="5"/>
  <c r="L216" i="5"/>
  <c r="L140" i="5"/>
  <c r="A296" i="6"/>
  <c r="L190" i="5"/>
  <c r="L139" i="5"/>
  <c r="L41" i="5"/>
  <c r="L135" i="5"/>
  <c r="A375" i="6"/>
  <c r="G364" i="6"/>
  <c r="A133" i="6"/>
  <c r="A25" i="6"/>
  <c r="A195" i="9" s="1"/>
  <c r="A448" i="6"/>
  <c r="G208" i="6"/>
  <c r="G397" i="6"/>
  <c r="G237" i="6"/>
  <c r="L122" i="5"/>
  <c r="L11" i="5"/>
  <c r="L177" i="5"/>
  <c r="A412" i="6"/>
  <c r="A66" i="6"/>
  <c r="A87" i="9" s="1"/>
  <c r="A384" i="6"/>
  <c r="G157" i="6"/>
  <c r="G482" i="6"/>
  <c r="G152" i="6"/>
  <c r="G461" i="6"/>
  <c r="G315" i="6"/>
  <c r="G339" i="6"/>
  <c r="A445" i="6"/>
  <c r="A90" i="6"/>
  <c r="A209" i="9" s="1"/>
  <c r="A160" i="6"/>
  <c r="A414" i="6"/>
  <c r="G138" i="6"/>
  <c r="A130" i="6"/>
  <c r="A312" i="6"/>
  <c r="A102" i="6"/>
  <c r="A269" i="9" s="1"/>
  <c r="A150" i="6"/>
  <c r="A56" i="6"/>
  <c r="A391" i="6"/>
  <c r="L30" i="5"/>
  <c r="L37" i="5"/>
  <c r="L232" i="5"/>
  <c r="L129" i="5"/>
  <c r="G424" i="6"/>
  <c r="A343" i="6"/>
  <c r="A315" i="6"/>
  <c r="A174" i="6"/>
  <c r="A27" i="6"/>
  <c r="A168" i="9" s="1"/>
  <c r="A476" i="6"/>
  <c r="L69" i="5"/>
  <c r="A200" i="6"/>
  <c r="L59" i="5"/>
  <c r="L113" i="5"/>
  <c r="A51" i="6"/>
  <c r="A55" i="3" s="1"/>
  <c r="A47" i="6"/>
  <c r="A15" i="3" s="1"/>
  <c r="G49" i="6"/>
  <c r="A21" i="6"/>
  <c r="G254" i="6"/>
  <c r="G405" i="6"/>
  <c r="G343" i="6"/>
  <c r="A380" i="6"/>
  <c r="G15" i="6"/>
  <c r="A330" i="6"/>
  <c r="G195" i="6"/>
  <c r="A63" i="6"/>
  <c r="A77" i="9" s="1"/>
  <c r="A166" i="6"/>
  <c r="A433" i="6"/>
  <c r="A321" i="6"/>
  <c r="G186" i="6"/>
  <c r="A240" i="6"/>
  <c r="A394" i="6"/>
  <c r="G418" i="6"/>
  <c r="G252" i="6"/>
  <c r="A469" i="6"/>
  <c r="G283" i="6"/>
  <c r="L54" i="5"/>
  <c r="L178" i="5"/>
  <c r="L237" i="5"/>
  <c r="L203" i="5"/>
  <c r="L189" i="5"/>
  <c r="L119" i="5"/>
  <c r="A178" i="6"/>
  <c r="L170" i="5"/>
  <c r="L112" i="5"/>
  <c r="L15" i="5"/>
  <c r="L108" i="5"/>
  <c r="A36" i="6"/>
  <c r="A33" i="3" s="1"/>
  <c r="G54" i="6"/>
  <c r="A73" i="1" s="1"/>
  <c r="A281" i="6"/>
  <c r="A425" i="6"/>
  <c r="A457" i="6"/>
  <c r="G479" i="6"/>
  <c r="G292" i="6"/>
  <c r="G406" i="6"/>
  <c r="L94" i="5"/>
  <c r="L105" i="5"/>
  <c r="L145" i="5"/>
  <c r="G305" i="6"/>
  <c r="A239" i="6"/>
  <c r="A235" i="6"/>
  <c r="G480" i="6"/>
  <c r="A38" i="6"/>
  <c r="A4" i="3" s="1"/>
  <c r="G445" i="6"/>
  <c r="G183" i="6"/>
  <c r="G493" i="6"/>
  <c r="A50" i="6"/>
  <c r="A21" i="3" s="1"/>
  <c r="A467" i="6"/>
  <c r="A224" i="6"/>
  <c r="G444" i="6"/>
  <c r="G326" i="6"/>
  <c r="A463" i="6"/>
  <c r="A73" i="6"/>
  <c r="A119" i="9" s="1"/>
  <c r="A40" i="6"/>
  <c r="G85" i="6"/>
  <c r="A16" i="1" s="1"/>
  <c r="A12" i="5"/>
  <c r="G34" i="6"/>
  <c r="A49" i="1" s="1"/>
  <c r="B10" i="5"/>
  <c r="B188" i="9" s="1"/>
  <c r="G231" i="6"/>
  <c r="A154" i="6"/>
  <c r="A173" i="6"/>
  <c r="G471" i="6"/>
  <c r="A490" i="6"/>
  <c r="G52" i="6"/>
  <c r="A71" i="1" s="1"/>
  <c r="G182" i="6"/>
  <c r="A237" i="6"/>
  <c r="G197" i="6"/>
  <c r="G448" i="6"/>
  <c r="A458" i="6"/>
  <c r="G375" i="6"/>
  <c r="A77" i="6"/>
  <c r="A143" i="9" s="1"/>
  <c r="G388" i="6"/>
  <c r="A46" i="6"/>
  <c r="A127" i="6"/>
  <c r="A263" i="6"/>
  <c r="G215" i="6"/>
  <c r="A316" i="6"/>
  <c r="L162" i="5"/>
  <c r="L221" i="5"/>
  <c r="L180" i="5"/>
  <c r="L104" i="5"/>
  <c r="L97" i="5"/>
  <c r="G370" i="6"/>
  <c r="L150" i="5"/>
  <c r="L80" i="5"/>
  <c r="L141" i="5"/>
  <c r="L81" i="5"/>
  <c r="A111" i="6"/>
  <c r="A307" i="6"/>
  <c r="A398" i="6"/>
  <c r="G295" i="6"/>
  <c r="G276" i="6"/>
  <c r="G394" i="6"/>
  <c r="G204" i="6"/>
  <c r="G67" i="6"/>
  <c r="A88" i="1" s="1"/>
  <c r="L70" i="5"/>
  <c r="L63" i="5"/>
  <c r="L103" i="5"/>
  <c r="A15" i="6"/>
  <c r="C130" i="9" s="1"/>
  <c r="A466" i="6"/>
  <c r="G422" i="6"/>
  <c r="G384" i="6"/>
  <c r="G55" i="6"/>
  <c r="A74" i="1" s="1"/>
  <c r="G21" i="6"/>
  <c r="G470" i="6"/>
  <c r="A43" i="6"/>
  <c r="A247" i="9" s="1"/>
  <c r="A163" i="6"/>
  <c r="A403" i="6"/>
  <c r="A288" i="6"/>
  <c r="G244" i="6"/>
  <c r="A115" i="6"/>
  <c r="A379" i="6"/>
  <c r="A161" i="6"/>
  <c r="G476" i="6"/>
  <c r="A418" i="6"/>
  <c r="A383" i="6"/>
  <c r="G481" i="6"/>
  <c r="L202" i="5"/>
  <c r="L241" i="5"/>
  <c r="L211" i="5"/>
  <c r="L152" i="5"/>
  <c r="L12" i="5"/>
  <c r="A145" i="6"/>
  <c r="G161" i="6"/>
  <c r="A447" i="6"/>
  <c r="G169" i="6"/>
  <c r="A55" i="6"/>
  <c r="L138" i="5"/>
  <c r="L84" i="5"/>
  <c r="L134" i="5"/>
  <c r="L148" i="5"/>
  <c r="A52" i="6"/>
  <c r="A29" i="3" s="1"/>
  <c r="G316" i="6"/>
  <c r="A65" i="6"/>
  <c r="A81" i="9" s="1"/>
  <c r="G465" i="6"/>
  <c r="G266" i="6"/>
  <c r="G389" i="6"/>
  <c r="G25" i="6"/>
  <c r="A39" i="1" s="1"/>
  <c r="G84" i="6"/>
  <c r="A10" i="5"/>
  <c r="G14" i="6"/>
  <c r="A26" i="1" s="1"/>
  <c r="G141" i="6"/>
  <c r="A4" i="2" s="1"/>
  <c r="G214" i="6"/>
  <c r="G260" i="6"/>
  <c r="A388" i="6"/>
  <c r="G18" i="6"/>
  <c r="A31" i="1" s="1"/>
  <c r="A3" i="5"/>
  <c r="G288" i="6"/>
  <c r="G297" i="6"/>
  <c r="G475" i="6"/>
  <c r="A411" i="6"/>
  <c r="G467" i="6"/>
  <c r="A99" i="6"/>
  <c r="A259" i="9" s="1"/>
  <c r="A39" i="6"/>
  <c r="G83" i="6"/>
  <c r="A105" i="1" s="1"/>
  <c r="A132" i="6"/>
  <c r="A481" i="6"/>
  <c r="A309" i="6"/>
  <c r="G220" i="6"/>
  <c r="B3" i="5"/>
  <c r="L146" i="5"/>
  <c r="L171" i="5"/>
  <c r="L159" i="5"/>
  <c r="L83" i="5"/>
  <c r="L76" i="5"/>
  <c r="B5" i="5"/>
  <c r="B36" i="9" s="1"/>
  <c r="L62" i="5"/>
  <c r="L53" i="5"/>
  <c r="L115" i="5"/>
  <c r="L39" i="5"/>
  <c r="A274" i="6"/>
  <c r="A345" i="6"/>
  <c r="A222" i="6"/>
  <c r="G227" i="6"/>
  <c r="A42" i="6"/>
  <c r="A217" i="9" s="1"/>
  <c r="G309" i="6"/>
  <c r="G447" i="6"/>
  <c r="B4" i="5"/>
  <c r="B6" i="9" s="1"/>
  <c r="L38" i="5"/>
  <c r="L25" i="5"/>
  <c r="A202" i="6"/>
  <c r="A121" i="6"/>
  <c r="A286" i="6"/>
  <c r="G162" i="6"/>
  <c r="G304" i="6"/>
  <c r="G362" i="6"/>
  <c r="G56" i="6"/>
  <c r="G246" i="6"/>
  <c r="G17" i="6"/>
  <c r="A30" i="1" s="1"/>
  <c r="G342" i="6"/>
  <c r="A251" i="6"/>
  <c r="A339" i="6"/>
  <c r="A93" i="6"/>
  <c r="A229" i="9" s="1"/>
  <c r="G346" i="6"/>
  <c r="A489" i="6"/>
  <c r="A255" i="6"/>
  <c r="A245" i="6"/>
  <c r="G280" i="6"/>
  <c r="A297" i="6"/>
  <c r="A242" i="6"/>
  <c r="G281" i="6"/>
  <c r="L174" i="5"/>
  <c r="L213" i="5"/>
  <c r="L169" i="5"/>
  <c r="L109" i="5"/>
  <c r="L44" i="5"/>
  <c r="A303" i="6"/>
  <c r="A32" i="6"/>
  <c r="A24" i="9" s="1"/>
  <c r="A175" i="6"/>
  <c r="A94" i="6"/>
  <c r="A231" i="9" s="1"/>
  <c r="G155" i="6"/>
  <c r="L78" i="5"/>
  <c r="L4" i="5"/>
  <c r="L74" i="5"/>
  <c r="L79" i="5"/>
  <c r="A491" i="6"/>
  <c r="A331" i="6"/>
  <c r="A271" i="6"/>
  <c r="G216" i="6"/>
  <c r="G414" i="6"/>
  <c r="G165" i="6"/>
  <c r="G468" i="6"/>
  <c r="L187" i="5"/>
  <c r="A155" i="6"/>
  <c r="A329" i="6"/>
  <c r="G452" i="6"/>
  <c r="A450" i="6"/>
  <c r="A334" i="6"/>
  <c r="A193" i="6"/>
  <c r="G23" i="6"/>
  <c r="A429" i="6"/>
  <c r="A199" i="6"/>
  <c r="A453" i="6"/>
  <c r="G436" i="6"/>
  <c r="L160" i="5"/>
  <c r="A397" i="6"/>
  <c r="L137" i="5"/>
  <c r="A110" i="6"/>
  <c r="G287" i="6"/>
  <c r="G41" i="6"/>
  <c r="A57" i="1" s="1"/>
  <c r="A399" i="6"/>
  <c r="A454" i="6"/>
  <c r="A238" i="6"/>
  <c r="A74" i="6"/>
  <c r="G53" i="6"/>
  <c r="A72" i="1" s="1"/>
  <c r="A44" i="6"/>
  <c r="A5" i="3" s="1"/>
  <c r="G415" i="6"/>
  <c r="A182" i="6"/>
  <c r="L93" i="5"/>
  <c r="L164" i="5"/>
  <c r="A406" i="6"/>
  <c r="G178" i="6"/>
  <c r="L184" i="5"/>
  <c r="L142" i="5"/>
  <c r="A69" i="6"/>
  <c r="A107" i="9" s="1"/>
  <c r="G270" i="6"/>
  <c r="G191" i="6"/>
  <c r="G145" i="6"/>
  <c r="A9" i="2" s="1"/>
  <c r="G80" i="6"/>
  <c r="A102" i="1" s="1"/>
  <c r="L149" i="5"/>
  <c r="G411" i="6"/>
  <c r="L209" i="5"/>
  <c r="A11" i="6"/>
  <c r="A38" i="3" s="1"/>
  <c r="E61" i="9"/>
  <c r="E62" i="9" s="1"/>
  <c r="E60" i="9"/>
  <c r="E24" i="3"/>
  <c r="C243" i="9"/>
  <c r="C244" i="9" s="1"/>
  <c r="E146" i="9"/>
  <c r="E147" i="9" s="1"/>
  <c r="E24" i="9"/>
  <c r="E25" i="9" s="1"/>
  <c r="C182" i="9"/>
  <c r="D271" i="9"/>
  <c r="C29" i="9"/>
  <c r="E58" i="3"/>
  <c r="E59" i="3" s="1"/>
  <c r="C52" i="9"/>
  <c r="D264" i="9"/>
  <c r="D183" i="9"/>
  <c r="D184" i="9" s="1"/>
  <c r="E90" i="9"/>
  <c r="C212" i="9"/>
  <c r="C213" i="9"/>
  <c r="C214" i="9" s="1"/>
  <c r="E153" i="9"/>
  <c r="E154" i="9" s="1"/>
  <c r="E152" i="9"/>
  <c r="D64" i="3"/>
  <c r="D65" i="3"/>
  <c r="D66" i="3" s="1"/>
  <c r="E32" i="3"/>
  <c r="E33" i="3"/>
  <c r="E34" i="3" s="1"/>
  <c r="E121" i="9"/>
  <c r="E122" i="9" s="1"/>
  <c r="E120" i="9"/>
  <c r="C26" i="3"/>
  <c r="C27" i="3" s="1"/>
  <c r="E243" i="9"/>
  <c r="E244" i="9" s="1"/>
  <c r="E144" i="9"/>
  <c r="D82" i="9"/>
  <c r="D56" i="3"/>
  <c r="E273" i="9"/>
  <c r="E274" i="9" s="1"/>
  <c r="C204" i="9"/>
  <c r="E236" i="9"/>
  <c r="E237" i="9" s="1"/>
  <c r="D89" i="9"/>
  <c r="D58" i="3"/>
  <c r="D59" i="3" s="1"/>
  <c r="E211" i="9"/>
  <c r="D29" i="9"/>
  <c r="C31" i="3"/>
  <c r="E26" i="3"/>
  <c r="E27" i="3" s="1"/>
  <c r="E182" i="9"/>
  <c r="D243" i="9"/>
  <c r="D244" i="9" s="1"/>
  <c r="E266" i="9"/>
  <c r="E267" i="9" s="1"/>
  <c r="D119" i="9"/>
  <c r="E112" i="9"/>
  <c r="D24" i="9"/>
  <c r="D25" i="9" s="1"/>
  <c r="C123" i="9"/>
  <c r="C124" i="9" s="1"/>
  <c r="C60" i="9"/>
  <c r="C120" i="9"/>
  <c r="D112" i="9"/>
  <c r="E29" i="9"/>
  <c r="D60" i="9"/>
  <c r="D152" i="9"/>
  <c r="E206" i="9"/>
  <c r="E207" i="9" s="1"/>
  <c r="B11" i="5"/>
  <c r="B218" i="9" s="1"/>
  <c r="A14" i="5"/>
  <c r="B6" i="5"/>
  <c r="B66" i="9" s="1"/>
  <c r="A287" i="6"/>
  <c r="A131" i="6"/>
  <c r="G64" i="6"/>
  <c r="G419" i="6"/>
  <c r="A134" i="6"/>
  <c r="A253" i="6"/>
  <c r="G267" i="6"/>
  <c r="G307" i="6"/>
  <c r="L151" i="5"/>
  <c r="G289" i="6"/>
  <c r="G428" i="6"/>
  <c r="G438" i="6"/>
  <c r="G167" i="6"/>
  <c r="G16" i="6"/>
  <c r="A29" i="1" s="1"/>
  <c r="A428" i="6"/>
  <c r="G36" i="6"/>
  <c r="A167" i="6"/>
  <c r="A144" i="6"/>
  <c r="A143" i="6"/>
  <c r="Z7" i="5"/>
  <c r="G44" i="6"/>
  <c r="A61" i="1" s="1"/>
  <c r="G7" i="6"/>
  <c r="G5" i="6"/>
  <c r="A10" i="1" s="1"/>
  <c r="B13" i="5"/>
  <c r="B7" i="3" s="1"/>
  <c r="G72" i="6"/>
  <c r="A94" i="1" s="1"/>
  <c r="G46" i="6"/>
  <c r="A63" i="1" s="1"/>
  <c r="S6" i="5"/>
  <c r="G20" i="6"/>
  <c r="A33" i="1" s="1"/>
  <c r="A487" i="6"/>
  <c r="A119" i="6"/>
  <c r="G463" i="6"/>
  <c r="G32" i="6"/>
  <c r="A47" i="1" s="1"/>
  <c r="G172" i="6"/>
  <c r="A128" i="6"/>
  <c r="G174" i="6"/>
  <c r="G423" i="6"/>
  <c r="A257" i="6"/>
  <c r="G248" i="6"/>
  <c r="A30" i="6"/>
  <c r="A21" i="9" s="1"/>
  <c r="A430" i="6"/>
  <c r="A359" i="6"/>
  <c r="A442" i="6"/>
  <c r="L158" i="5"/>
  <c r="G440" i="6"/>
  <c r="A246" i="6"/>
  <c r="A197" i="6"/>
  <c r="G489" i="6"/>
  <c r="G412" i="6"/>
  <c r="A282" i="6"/>
  <c r="G284" i="6"/>
  <c r="A76" i="6"/>
  <c r="A141" i="9" s="1"/>
  <c r="A470" i="6"/>
  <c r="L96" i="5"/>
  <c r="G160" i="6"/>
  <c r="A194" i="6"/>
  <c r="G494" i="6"/>
  <c r="A213" i="6"/>
  <c r="G271" i="6"/>
  <c r="G273" i="6"/>
  <c r="A293" i="6"/>
  <c r="A8" i="5"/>
  <c r="L226" i="5"/>
  <c r="L98" i="5"/>
  <c r="L205" i="5"/>
  <c r="L64" i="5"/>
  <c r="L116" i="5"/>
  <c r="L168" i="5"/>
  <c r="L239" i="5"/>
  <c r="L23" i="5"/>
  <c r="A368" i="6"/>
  <c r="A28" i="6"/>
  <c r="A17" i="9" s="1"/>
  <c r="L126" i="5"/>
  <c r="L236" i="5"/>
  <c r="L219" i="5"/>
  <c r="L240" i="5"/>
  <c r="L3" i="5"/>
  <c r="L65" i="5"/>
  <c r="G441" i="6"/>
  <c r="A229" i="6"/>
  <c r="A327" i="6"/>
  <c r="G239" i="6"/>
  <c r="A347" i="6"/>
  <c r="A305" i="6"/>
  <c r="G137" i="6"/>
  <c r="G464" i="6"/>
  <c r="G223" i="6"/>
  <c r="G58" i="6"/>
  <c r="A78" i="1" s="1"/>
  <c r="G235" i="6"/>
  <c r="L238" i="5"/>
  <c r="L10" i="5"/>
  <c r="L227" i="5"/>
  <c r="L120" i="5"/>
  <c r="L33" i="5"/>
  <c r="G6" i="6"/>
  <c r="A13" i="1" s="1"/>
  <c r="A416" i="6"/>
  <c r="A72" i="6"/>
  <c r="A117" i="9" s="1"/>
  <c r="A374" i="6"/>
  <c r="A126" i="6"/>
  <c r="G170" i="6"/>
  <c r="G351" i="6"/>
  <c r="G396" i="6"/>
  <c r="G333" i="6"/>
  <c r="G324" i="6"/>
  <c r="B15" i="5"/>
  <c r="G71" i="6"/>
  <c r="A93" i="1" s="1"/>
  <c r="G48" i="6"/>
  <c r="A65" i="1" s="1"/>
  <c r="S7" i="5"/>
  <c r="B9" i="5"/>
  <c r="B158" i="9" s="1"/>
  <c r="L196" i="5"/>
  <c r="A485" i="6"/>
  <c r="G290" i="6"/>
  <c r="G420" i="6"/>
  <c r="A97" i="6"/>
  <c r="A241" i="9" s="1"/>
  <c r="G354" i="6"/>
  <c r="A326" i="6"/>
  <c r="A387" i="6"/>
  <c r="G3" i="6"/>
  <c r="A8" i="1" s="1"/>
  <c r="A260" i="6"/>
  <c r="A344" i="6"/>
  <c r="G488" i="6"/>
  <c r="A314" i="6"/>
  <c r="G344" i="6"/>
  <c r="A35" i="6"/>
  <c r="A29" i="9" s="1"/>
  <c r="A101" i="6"/>
  <c r="A263" i="9" s="1"/>
  <c r="L136" i="5"/>
  <c r="G291" i="6"/>
  <c r="A259" i="6"/>
  <c r="A396" i="6"/>
  <c r="G153" i="6"/>
  <c r="G325" i="6"/>
  <c r="A451" i="6"/>
  <c r="G409" i="6"/>
  <c r="A292" i="6"/>
  <c r="A48" i="6"/>
  <c r="A48" i="3" s="1"/>
  <c r="L124" i="5"/>
  <c r="G158" i="6"/>
  <c r="A350" i="6"/>
  <c r="G82" i="6"/>
  <c r="A104" i="1" s="1"/>
  <c r="G185" i="6"/>
  <c r="A333" i="6"/>
  <c r="G453" i="6"/>
  <c r="L71" i="5"/>
  <c r="A4" i="5"/>
  <c r="L210" i="5"/>
  <c r="L82" i="5"/>
  <c r="L220" i="5"/>
  <c r="L43" i="5"/>
  <c r="L95" i="5"/>
  <c r="L147" i="5"/>
  <c r="L207" i="5"/>
  <c r="L28" i="5"/>
  <c r="G77" i="6"/>
  <c r="A438" i="6"/>
  <c r="L106" i="5"/>
  <c r="L197" i="5"/>
  <c r="L185" i="5"/>
  <c r="L200" i="5"/>
  <c r="L231" i="5"/>
  <c r="A214" i="6"/>
  <c r="G61" i="6"/>
  <c r="A81" i="1" s="1"/>
  <c r="A148" i="6"/>
  <c r="G381" i="6"/>
  <c r="A16" i="6"/>
  <c r="E98" i="9" s="1"/>
  <c r="G205" i="6"/>
  <c r="A114" i="6"/>
  <c r="A105" i="6"/>
  <c r="G306" i="6"/>
  <c r="G400" i="6"/>
  <c r="G460" i="6"/>
  <c r="G462" i="6"/>
  <c r="L206" i="5"/>
  <c r="L217" i="5"/>
  <c r="L175" i="5"/>
  <c r="L77" i="5"/>
  <c r="L7" i="5"/>
  <c r="A233" i="6"/>
  <c r="G210" i="6"/>
  <c r="A264" i="6"/>
  <c r="A217" i="6"/>
  <c r="A422" i="6"/>
  <c r="A41" i="6"/>
  <c r="G245" i="6"/>
  <c r="G268" i="6"/>
  <c r="G130" i="6"/>
  <c r="G212" i="6"/>
  <c r="A15" i="5"/>
  <c r="B38" i="3" s="1"/>
  <c r="G70" i="6"/>
  <c r="A92" i="1" s="1"/>
  <c r="G42" i="6"/>
  <c r="Z5" i="5"/>
  <c r="A9" i="5"/>
  <c r="A6" i="6"/>
  <c r="A65" i="9" s="1"/>
  <c r="A341" i="6"/>
  <c r="A241" i="6"/>
  <c r="G416" i="6"/>
  <c r="A360" i="6"/>
  <c r="L131" i="5"/>
  <c r="A57" i="6"/>
  <c r="A47" i="9" s="1"/>
  <c r="A420" i="6"/>
  <c r="G294" i="6"/>
  <c r="A244" i="6"/>
  <c r="G173" i="6"/>
  <c r="G194" i="6"/>
  <c r="G383" i="6"/>
  <c r="A483" i="6"/>
  <c r="G473" i="6"/>
  <c r="A268" i="6"/>
  <c r="A108" i="6"/>
  <c r="A456" i="6"/>
  <c r="G33" i="6"/>
  <c r="A48" i="1" s="1"/>
  <c r="A461" i="6"/>
  <c r="G442" i="6"/>
  <c r="A37" i="6"/>
  <c r="G249" i="6"/>
  <c r="A247" i="6"/>
  <c r="G225" i="6"/>
  <c r="A201" i="6"/>
  <c r="A84" i="6"/>
  <c r="A179" i="9" s="1"/>
  <c r="A7" i="6"/>
  <c r="A95" i="9" s="1"/>
  <c r="G303" i="6"/>
  <c r="A294" i="6"/>
  <c r="G278" i="6"/>
  <c r="G69" i="6"/>
  <c r="A320" i="6"/>
  <c r="G277" i="6"/>
  <c r="L47" i="5"/>
  <c r="S5" i="5"/>
  <c r="L194" i="5"/>
  <c r="L66" i="5"/>
  <c r="L192" i="5"/>
  <c r="L21" i="5"/>
  <c r="L73" i="5"/>
  <c r="L125" i="5"/>
  <c r="L183" i="5"/>
  <c r="L60" i="5"/>
  <c r="A85" i="6"/>
  <c r="A181" i="9" s="1"/>
  <c r="A364" i="6"/>
  <c r="L86" i="5"/>
  <c r="L165" i="5"/>
  <c r="L153" i="5"/>
  <c r="L173" i="5"/>
  <c r="L193" i="5"/>
  <c r="A81" i="6"/>
  <c r="A169" i="9" s="1"/>
  <c r="A386" i="6"/>
  <c r="A431" i="6"/>
  <c r="G369" i="6"/>
  <c r="A152" i="6"/>
  <c r="A33" i="6"/>
  <c r="A178" i="9" s="1"/>
  <c r="A440" i="6"/>
  <c r="A216" i="6"/>
  <c r="G302" i="6"/>
  <c r="G336" i="6"/>
  <c r="G79" i="6"/>
  <c r="A101" i="1" s="1"/>
  <c r="G376" i="6"/>
  <c r="G345" i="6"/>
  <c r="G402" i="6"/>
  <c r="L182" i="5"/>
  <c r="L204" i="5"/>
  <c r="L143" i="5"/>
  <c r="L45" i="5"/>
  <c r="A104" i="6"/>
  <c r="A91" i="1" s="1"/>
  <c r="A62" i="6"/>
  <c r="G293" i="6"/>
  <c r="A169" i="6"/>
  <c r="A284" i="6"/>
  <c r="A149" i="6"/>
  <c r="G51" i="6"/>
  <c r="A70" i="1" s="1"/>
  <c r="G478" i="6"/>
  <c r="G164" i="6"/>
  <c r="G363" i="6"/>
  <c r="G410" i="6"/>
  <c r="A22" i="6"/>
  <c r="C13" i="3" s="1"/>
  <c r="A3" i="6"/>
  <c r="A17" i="1" s="1"/>
  <c r="G74" i="6"/>
  <c r="A96" i="1" s="1"/>
  <c r="A14" i="1" l="1"/>
  <c r="A18" i="1"/>
  <c r="A15" i="1"/>
  <c r="E40" i="9"/>
  <c r="E192" i="9"/>
  <c r="C91" i="9"/>
  <c r="C92" i="9" s="1"/>
  <c r="C90" i="9"/>
  <c r="A99" i="1"/>
  <c r="A89" i="1"/>
  <c r="A90" i="1"/>
  <c r="A85" i="1"/>
  <c r="A83" i="1"/>
  <c r="A77" i="1"/>
  <c r="A75" i="1"/>
  <c r="A66" i="1"/>
  <c r="A69" i="1"/>
  <c r="A58" i="1"/>
  <c r="A60" i="1"/>
  <c r="A52" i="1"/>
  <c r="A43" i="1"/>
  <c r="E12" i="3"/>
  <c r="E252" i="9"/>
  <c r="E70" i="9"/>
  <c r="A45" i="1"/>
  <c r="A44" i="1"/>
  <c r="E44" i="3"/>
  <c r="E132" i="9"/>
  <c r="E162" i="9"/>
  <c r="E222" i="9"/>
  <c r="E100" i="9"/>
  <c r="A41" i="3"/>
  <c r="A19" i="3"/>
  <c r="E160" i="9"/>
  <c r="A34" i="1"/>
  <c r="A36" i="1"/>
  <c r="A37" i="1"/>
  <c r="A36" i="9"/>
  <c r="A40" i="3"/>
  <c r="A219" i="9"/>
  <c r="A67" i="9"/>
  <c r="A129" i="9"/>
  <c r="A28" i="1"/>
  <c r="A7" i="3"/>
  <c r="A57" i="3"/>
  <c r="A96" i="9"/>
  <c r="A83" i="9"/>
  <c r="A66" i="9"/>
  <c r="A53" i="9"/>
  <c r="A248" i="9"/>
  <c r="F1" i="9"/>
  <c r="A39" i="3"/>
  <c r="A158" i="9"/>
  <c r="A205" i="9"/>
  <c r="A235" i="9"/>
  <c r="A175" i="9"/>
  <c r="G1" i="1"/>
  <c r="A128" i="9"/>
  <c r="A25" i="3"/>
  <c r="A23" i="9"/>
  <c r="A145" i="9"/>
  <c r="A218" i="9"/>
  <c r="H2" i="2"/>
  <c r="A113" i="9"/>
  <c r="A188" i="9"/>
  <c r="A160" i="9"/>
  <c r="A14" i="3"/>
  <c r="A189" i="9"/>
  <c r="A7" i="9"/>
  <c r="A37" i="9"/>
  <c r="A68" i="9"/>
  <c r="D44" i="3"/>
  <c r="D222" i="9"/>
  <c r="D40" i="9"/>
  <c r="D70" i="9"/>
  <c r="D192" i="9"/>
  <c r="D162" i="9"/>
  <c r="F12" i="3"/>
  <c r="D10" i="9"/>
  <c r="A224" i="9"/>
  <c r="A72" i="9"/>
  <c r="D12" i="3"/>
  <c r="A46" i="3"/>
  <c r="A102" i="9"/>
  <c r="A164" i="9"/>
  <c r="D252" i="9"/>
  <c r="A194" i="9"/>
  <c r="A42" i="9"/>
  <c r="A134" i="9"/>
  <c r="D100" i="9"/>
  <c r="A254" i="9"/>
  <c r="A8" i="3"/>
  <c r="F40" i="9"/>
  <c r="A249" i="9"/>
  <c r="A9" i="3"/>
  <c r="F132" i="9"/>
  <c r="F252" i="9"/>
  <c r="F192" i="9"/>
  <c r="A250" i="9"/>
  <c r="A220" i="9"/>
  <c r="A38" i="9"/>
  <c r="A97" i="9"/>
  <c r="A130" i="9"/>
  <c r="A98" i="9"/>
  <c r="A8" i="9"/>
  <c r="C160" i="9"/>
  <c r="F100" i="9"/>
  <c r="F44" i="3"/>
  <c r="F10" i="9"/>
  <c r="F222" i="9"/>
  <c r="F162" i="9"/>
  <c r="A18" i="3"/>
  <c r="E220" i="9"/>
  <c r="A198" i="9"/>
  <c r="E8" i="9"/>
  <c r="A16" i="9"/>
  <c r="A228" i="9"/>
  <c r="A50" i="3"/>
  <c r="A46" i="9"/>
  <c r="A76" i="9"/>
  <c r="A106" i="9"/>
  <c r="A138" i="9"/>
  <c r="A258" i="9"/>
  <c r="A44" i="9"/>
  <c r="A6" i="3"/>
  <c r="A74" i="9"/>
  <c r="A104" i="9"/>
  <c r="A136" i="9"/>
  <c r="A14" i="9"/>
  <c r="A196" i="9"/>
  <c r="A226" i="9"/>
  <c r="A256" i="9"/>
  <c r="A266" i="9"/>
  <c r="A58" i="3"/>
  <c r="A31" i="3"/>
  <c r="A4" i="9"/>
  <c r="A54" i="9"/>
  <c r="A153" i="9"/>
  <c r="C9" i="3"/>
  <c r="E41" i="3"/>
  <c r="E250" i="9"/>
  <c r="E38" i="9"/>
  <c r="E9" i="3"/>
  <c r="C68" i="9"/>
  <c r="A213" i="9"/>
  <c r="A236" i="9"/>
  <c r="C220" i="9"/>
  <c r="C250" i="9"/>
  <c r="C38" i="9"/>
  <c r="A183" i="9"/>
  <c r="C41" i="3"/>
  <c r="A23" i="3"/>
  <c r="A243" i="9"/>
  <c r="A31" i="9"/>
  <c r="A121" i="9"/>
  <c r="C98" i="9"/>
  <c r="A273" i="9"/>
  <c r="C190" i="9"/>
  <c r="A61" i="9"/>
  <c r="A65" i="3"/>
  <c r="A84" i="9"/>
  <c r="A206" i="9"/>
  <c r="C8" i="9"/>
  <c r="A91" i="9"/>
  <c r="A176" i="9"/>
  <c r="A114" i="9"/>
  <c r="A26" i="3"/>
  <c r="A146" i="9"/>
  <c r="C12" i="3"/>
  <c r="A191" i="9"/>
  <c r="C70" i="9"/>
  <c r="A69" i="9"/>
  <c r="A161" i="9"/>
  <c r="A61" i="3"/>
  <c r="C252" i="9"/>
  <c r="C192" i="9"/>
  <c r="A131" i="9"/>
  <c r="A99" i="9"/>
  <c r="A9" i="9"/>
  <c r="C162" i="9"/>
  <c r="C10" i="9"/>
  <c r="A255" i="9"/>
  <c r="C100" i="9"/>
  <c r="A221" i="9"/>
  <c r="A42" i="3"/>
  <c r="C132" i="9"/>
  <c r="A39" i="9"/>
  <c r="C40" i="9"/>
  <c r="A10" i="3"/>
  <c r="C44" i="3"/>
  <c r="A135" i="9"/>
  <c r="A13" i="9"/>
  <c r="A73" i="9"/>
  <c r="A103" i="9"/>
  <c r="A165" i="9"/>
  <c r="A53" i="3"/>
  <c r="A43" i="9"/>
  <c r="A225" i="9"/>
  <c r="D71" i="9"/>
  <c r="D272" i="9"/>
  <c r="D273" i="9"/>
  <c r="D274" i="9" s="1"/>
  <c r="A116" i="9"/>
  <c r="C30" i="9"/>
  <c r="C31" i="9"/>
  <c r="C32" i="9" s="1"/>
  <c r="D31" i="9"/>
  <c r="D32" i="9" s="1"/>
  <c r="D30" i="9"/>
  <c r="E213" i="9"/>
  <c r="E214" i="9" s="1"/>
  <c r="E212" i="9"/>
  <c r="C32" i="3"/>
  <c r="C33" i="3"/>
  <c r="C34" i="3" s="1"/>
  <c r="D101" i="9"/>
  <c r="A208" i="9"/>
  <c r="D121" i="9"/>
  <c r="D122" i="9" s="1"/>
  <c r="D120" i="9"/>
  <c r="E31" i="9"/>
  <c r="E32" i="9" s="1"/>
  <c r="E30" i="9"/>
  <c r="D90" i="9"/>
  <c r="D91" i="9"/>
  <c r="D92" i="9" s="1"/>
  <c r="E101" i="9"/>
  <c r="E123" i="9"/>
  <c r="E124" i="9" s="1"/>
  <c r="A56" i="9"/>
  <c r="A28" i="3"/>
  <c r="A238" i="9"/>
  <c r="A148" i="9"/>
  <c r="A16" i="3"/>
  <c r="E253" i="9"/>
  <c r="D133" i="9"/>
  <c r="A86" i="9"/>
  <c r="E130" i="9"/>
  <c r="D41" i="9"/>
  <c r="A60" i="3"/>
  <c r="E68" i="9"/>
  <c r="E133" i="9"/>
  <c r="A268" i="9"/>
  <c r="A26" i="9"/>
  <c r="C133" i="9"/>
  <c r="B6" i="3"/>
  <c r="E190" i="9"/>
  <c r="C163" i="9"/>
  <c r="D45" i="3"/>
  <c r="C193" i="9"/>
  <c r="C11" i="9"/>
  <c r="D11" i="9"/>
  <c r="E163" i="9"/>
  <c r="C71" i="9"/>
  <c r="E11" i="9"/>
  <c r="D193" i="9"/>
  <c r="E13" i="3"/>
  <c r="C253" i="9"/>
  <c r="C45" i="3"/>
  <c r="D13" i="3"/>
  <c r="E71" i="9"/>
  <c r="E41" i="9"/>
  <c r="D223" i="9"/>
  <c r="E45" i="3"/>
  <c r="C41" i="9"/>
  <c r="C101" i="9"/>
  <c r="E223" i="9"/>
  <c r="D163" i="9"/>
  <c r="E193" i="9"/>
  <c r="C223" i="9"/>
  <c r="D253" i="9"/>
  <c r="D123" i="9" l="1"/>
  <c r="D124" i="9" s="1"/>
</calcChain>
</file>

<file path=xl/sharedStrings.xml><?xml version="1.0" encoding="utf-8"?>
<sst xmlns="http://schemas.openxmlformats.org/spreadsheetml/2006/main" count="1583" uniqueCount="1134">
  <si>
    <t>Selected coverage indicator</t>
  </si>
  <si>
    <t>Year 1</t>
  </si>
  <si>
    <t>Year 2</t>
  </si>
  <si>
    <t>Year 3</t>
  </si>
  <si>
    <t>Insert year</t>
  </si>
  <si>
    <t>#</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</si>
  <si>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</si>
  <si>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</si>
  <si>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</si>
  <si>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</si>
  <si>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</si>
  <si>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</si>
  <si>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</si>
  <si>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</si>
  <si>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</si>
  <si>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</si>
  <si>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</si>
  <si>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</si>
  <si>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</si>
  <si>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Priority Module</t>
  </si>
  <si>
    <t>Comments / Assumptions</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</si>
  <si>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</si>
  <si>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</si>
  <si>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</si>
  <si>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</si>
  <si>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</si>
  <si>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</si>
  <si>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</si>
  <si>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</si>
  <si>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</si>
  <si>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</si>
  <si>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Tuberculosis</t>
  </si>
  <si>
    <t xml:space="preserve">Carefully read the instructions in the "Instructions" tab before completing the programmatic gap analysis table. 
The instructions have been tailored to each specific module/intervention. </t>
  </si>
  <si>
    <t>Component</t>
  </si>
  <si>
    <t>Applicant Type</t>
  </si>
  <si>
    <t>Modules</t>
  </si>
  <si>
    <t>Please select…</t>
  </si>
  <si>
    <t>Please read the Instructions sheet carefully before completing the programmatic gap tables.</t>
  </si>
  <si>
    <t>Applicant</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</si>
  <si>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</si>
  <si>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</si>
  <si>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</si>
  <si>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</si>
  <si>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</si>
  <si>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</si>
  <si>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</si>
  <si>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</si>
  <si>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</si>
  <si>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</si>
  <si>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</si>
  <si>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</si>
  <si>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</si>
  <si>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</si>
  <si>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</si>
  <si>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</si>
  <si>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</si>
  <si>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</si>
  <si>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</si>
  <si>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</si>
  <si>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</si>
  <si>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</si>
  <si>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</si>
  <si>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</si>
  <si>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</si>
  <si>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</si>
  <si>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</si>
  <si>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</si>
  <si>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</si>
  <si>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</si>
  <si>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</si>
  <si>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</si>
  <si>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</si>
  <si>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</si>
  <si>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</si>
  <si>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</si>
  <si>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</si>
  <si>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</si>
  <si>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</si>
  <si>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</si>
  <si>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</si>
  <si>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</si>
  <si>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</si>
  <si>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</si>
  <si>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</si>
  <si>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</si>
  <si>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</si>
  <si>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</si>
  <si>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</si>
  <si>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</si>
  <si>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</si>
  <si>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</si>
  <si>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</si>
  <si>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</si>
  <si>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</si>
  <si>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</si>
  <si>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</si>
  <si>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</si>
  <si>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</si>
  <si>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</si>
  <si>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</si>
  <si>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</si>
  <si>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</si>
  <si>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</si>
  <si>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</si>
  <si>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</si>
  <si>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</si>
  <si>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</si>
  <si>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</si>
  <si>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</si>
  <si>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</si>
  <si>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</si>
  <si>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</si>
  <si>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</si>
  <si>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</si>
  <si>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</si>
  <si>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</si>
  <si>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</si>
  <si>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</si>
  <si>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</si>
  <si>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</si>
  <si>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</si>
  <si>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</si>
  <si>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</si>
  <si>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</si>
  <si>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</si>
  <si>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</si>
  <si>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</si>
  <si>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</si>
  <si>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</si>
  <si>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</si>
  <si>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</si>
  <si>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</si>
  <si>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</si>
  <si>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</si>
  <si>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</si>
  <si>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</si>
  <si>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</si>
  <si>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</si>
  <si>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</si>
  <si>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</si>
  <si>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</si>
  <si>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</si>
  <si>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</si>
  <si>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</si>
  <si>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</si>
  <si>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</si>
  <si>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</si>
  <si>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</si>
  <si>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</si>
  <si>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</si>
  <si>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</si>
  <si>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</si>
  <si>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</si>
  <si>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</si>
  <si>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</si>
  <si>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</si>
  <si>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</si>
  <si>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</si>
  <si>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</si>
  <si>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</si>
  <si>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</si>
  <si>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</si>
  <si>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</si>
  <si>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</si>
  <si>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</si>
  <si>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</si>
  <si>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</si>
  <si>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</si>
  <si>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</si>
  <si>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</si>
  <si>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</si>
  <si>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</si>
  <si>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</si>
  <si>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</si>
  <si>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</si>
  <si>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</si>
  <si>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</si>
  <si>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</si>
  <si>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</si>
  <si>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</si>
  <si>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</si>
  <si>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</si>
  <si>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</si>
  <si>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</si>
  <si>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</si>
  <si>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</si>
  <si>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</si>
  <si>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</si>
  <si>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</si>
  <si>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</si>
  <si>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</si>
  <si>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</si>
  <si>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</si>
  <si>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</si>
  <si>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</si>
  <si>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</si>
  <si>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</si>
  <si>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</si>
  <si>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</si>
  <si>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</si>
  <si>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</si>
  <si>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</si>
  <si>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</si>
  <si>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</si>
  <si>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</si>
  <si>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</si>
  <si>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</si>
  <si>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</si>
  <si>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</si>
  <si>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</si>
  <si>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</si>
  <si>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</si>
  <si>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</si>
  <si>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</si>
  <si>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</si>
  <si>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</si>
  <si>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</si>
  <si>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</si>
  <si>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</si>
  <si>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</si>
  <si>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</si>
  <si>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</si>
  <si>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</si>
  <si>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</si>
  <si>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</si>
  <si>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</si>
  <si>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</si>
  <si>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</si>
  <si>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</si>
  <si>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</si>
  <si>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</si>
  <si>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</si>
  <si>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Western Sahara</t>
  </si>
  <si>
    <t>Yemen</t>
  </si>
  <si>
    <t>Zambia</t>
  </si>
  <si>
    <t>Zanzibar</t>
  </si>
  <si>
    <t>Zimbabwe</t>
  </si>
  <si>
    <t>Geography</t>
  </si>
  <si>
    <t>Please select your geography…</t>
  </si>
  <si>
    <t>CCM</t>
  </si>
  <si>
    <t>non-CCM</t>
  </si>
  <si>
    <t>Curacao</t>
  </si>
  <si>
    <t>Korea (Republic)</t>
  </si>
  <si>
    <t>Libya</t>
  </si>
  <si>
    <t>Palestine</t>
  </si>
  <si>
    <t>Sint Maarten (Dutch part)</t>
  </si>
  <si>
    <t>Czechia</t>
  </si>
  <si>
    <r>
      <rPr>
        <sz val="11"/>
        <color theme="1"/>
        <rFont val="Calibri"/>
        <family val="2"/>
      </rPr>
      <t>Sélectionner…</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</si>
  <si>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</si>
  <si>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</si>
  <si>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</si>
  <si>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</si>
  <si>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</si>
  <si>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</si>
  <si>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</si>
  <si>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</si>
  <si>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</si>
  <si>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</si>
  <si>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</si>
  <si>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</si>
  <si>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</si>
  <si>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</si>
  <si>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</si>
  <si>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</si>
  <si>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Tableau vierge des déficits programmatiques TB (si nécessaire, par intervention prioritaire)</t>
    </r>
  </si>
  <si>
    <r>
      <rPr>
        <sz val="11"/>
        <color theme="1"/>
        <rFont val="Calibri"/>
        <family val="2"/>
      </rPr>
      <t>Veuillez lire attentivement la feuille Instructions avant de compléter le tableau d'analyse des déficits programmatiques.</t>
    </r>
  </si>
  <si>
    <r>
      <rPr>
        <sz val="11"/>
        <color theme="1"/>
        <rFont val="Calibri"/>
        <family val="2"/>
      </rPr>
      <t>Candidat</t>
    </r>
  </si>
  <si>
    <r>
      <rPr>
        <sz val="11"/>
        <color theme="1"/>
        <rFont val="Calibri"/>
        <family val="2"/>
      </rPr>
      <t>Composante</t>
    </r>
  </si>
  <si>
    <r>
      <rPr>
        <sz val="11"/>
        <color theme="1"/>
        <rFont val="Calibri"/>
        <family val="2"/>
      </rPr>
      <t>Type de candidat</t>
    </r>
  </si>
  <si>
    <t>Módulo prioritario</t>
  </si>
  <si>
    <t>Inserte el año</t>
  </si>
  <si>
    <t>Solicitante</t>
  </si>
  <si>
    <t>Componente</t>
  </si>
  <si>
    <t>Tipo de solicitante</t>
  </si>
  <si>
    <t>Seleccione…</t>
  </si>
  <si>
    <t>MCP</t>
  </si>
  <si>
    <t>entidad no vinculada a un MCP</t>
  </si>
  <si>
    <t>Seleccione su zona geográfica</t>
  </si>
  <si>
    <t xml:space="preserve">Para completar la portada, seleccione la zona geográfica y el tipo de solicitante de las listas desplegables. </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</si>
  <si>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</si>
  <si>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</si>
  <si>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</si>
  <si>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</si>
  <si>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Lea detenidamente la hoja de instrucciones antes de completar la tabla de análisis de brecha programático.</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</si>
  <si>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</si>
  <si>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</si>
  <si>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</si>
  <si>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Programmatic Gap Tables</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</si>
  <si>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</si>
  <si>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</si>
  <si>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</si>
  <si>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</si>
  <si>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</si>
  <si>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</si>
  <si>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</si>
  <si>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</si>
  <si>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</si>
  <si>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</si>
  <si>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</si>
  <si>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</si>
  <si>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</si>
  <si>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</si>
  <si>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</si>
  <si>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</si>
  <si>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</si>
  <si>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</si>
  <si>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</si>
  <si>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</si>
  <si>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</si>
  <si>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</si>
  <si>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</si>
  <si>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</si>
  <si>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</si>
  <si>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</si>
  <si>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</si>
  <si>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</si>
  <si>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</si>
  <si>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</si>
  <si>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</si>
  <si>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</si>
  <si>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</si>
  <si>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</si>
  <si>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</si>
  <si>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</si>
  <si>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</si>
  <si>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</si>
  <si>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</si>
  <si>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</si>
  <si>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</si>
  <si>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</si>
  <si>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</si>
  <si>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</si>
  <si>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</si>
  <si>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</si>
  <si>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</si>
  <si>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</si>
  <si>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</si>
  <si>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</si>
  <si>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</si>
  <si>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</si>
  <si>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</si>
  <si>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</si>
  <si>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</si>
  <si>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</si>
  <si>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</si>
  <si>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</si>
  <si>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</si>
  <si>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</si>
  <si>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</si>
  <si>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</si>
  <si>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</si>
  <si>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</si>
  <si>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</si>
  <si>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</si>
  <si>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</si>
  <si>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</si>
  <si>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</si>
  <si>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</si>
  <si>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</si>
  <si>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</si>
  <si>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</si>
  <si>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</si>
  <si>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</si>
  <si>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</si>
  <si>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</si>
  <si>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</si>
  <si>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</si>
  <si>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</si>
  <si>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</si>
  <si>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</si>
  <si>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</si>
  <si>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</si>
  <si>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</si>
  <si>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</si>
  <si>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</si>
  <si>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</si>
  <si>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</si>
  <si>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</si>
  <si>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</si>
  <si>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</si>
  <si>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</si>
  <si>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</si>
  <si>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</si>
  <si>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</si>
  <si>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</si>
  <si>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</si>
  <si>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</si>
  <si>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</si>
  <si>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</si>
  <si>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</si>
  <si>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</si>
  <si>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</si>
  <si>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</si>
  <si>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</si>
  <si>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</si>
  <si>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</si>
  <si>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</si>
  <si>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</si>
  <si>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</si>
  <si>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</si>
  <si>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</si>
  <si>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</si>
  <si>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</si>
  <si>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</si>
  <si>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</si>
  <si>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</si>
  <si>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</si>
  <si>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</si>
  <si>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</si>
  <si>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</si>
  <si>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</si>
  <si>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</si>
  <si>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</si>
  <si>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</si>
  <si>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</si>
  <si>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</si>
  <si>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</si>
  <si>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</si>
  <si>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</si>
  <si>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</si>
  <si>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</si>
  <si>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</si>
  <si>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</si>
  <si>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</si>
  <si>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</si>
  <si>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</si>
  <si>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</si>
  <si>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</si>
  <si>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</si>
  <si>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</si>
  <si>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</si>
  <si>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</si>
  <si>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</si>
  <si>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</si>
  <si>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</si>
  <si>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</si>
  <si>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</si>
  <si>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</si>
  <si>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</si>
  <si>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</si>
  <si>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</si>
  <si>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</si>
  <si>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</si>
  <si>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</si>
  <si>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</si>
  <si>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</si>
  <si>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</si>
  <si>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</si>
  <si>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</si>
  <si>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</si>
  <si>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</si>
  <si>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</si>
  <si>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</si>
  <si>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</si>
  <si>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</si>
  <si>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</si>
  <si>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</si>
  <si>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</si>
  <si>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</si>
  <si>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</si>
  <si>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</si>
  <si>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</si>
  <si>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</si>
  <si>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</si>
  <si>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</si>
  <si>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</si>
  <si>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</si>
  <si>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</si>
  <si>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</si>
  <si>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</si>
  <si>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</si>
  <si>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</si>
  <si>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</si>
  <si>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</si>
  <si>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</si>
  <si>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</si>
  <si>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</si>
  <si>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</si>
  <si>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</si>
  <si>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</si>
  <si>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</si>
  <si>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</si>
  <si>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</si>
  <si>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</si>
  <si>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</si>
  <si>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</si>
  <si>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</si>
  <si>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</si>
  <si>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</si>
  <si>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</si>
  <si>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</si>
  <si>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</si>
  <si>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</si>
  <si>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</si>
  <si>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</si>
  <si>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</si>
  <si>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</si>
  <si>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</si>
  <si>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</si>
  <si>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</si>
  <si>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</si>
  <si>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</si>
  <si>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</si>
  <si>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</si>
  <si>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</si>
  <si>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</si>
  <si>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</si>
  <si>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</si>
  <si>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</si>
  <si>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</si>
  <si>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</si>
  <si>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</si>
  <si>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</si>
  <si>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</si>
  <si>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</si>
  <si>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</si>
  <si>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</si>
  <si>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</si>
  <si>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</si>
  <si>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</si>
  <si>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</si>
  <si>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</si>
  <si>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</si>
  <si>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</si>
  <si>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</si>
  <si>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</si>
  <si>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</si>
  <si>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</si>
  <si>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</si>
  <si>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</si>
  <si>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</si>
  <si>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</si>
  <si>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</si>
  <si>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</si>
  <si>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</si>
  <si>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</si>
  <si>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</si>
  <si>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</si>
  <si>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</si>
  <si>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</si>
  <si>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</si>
  <si>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</si>
  <si>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</si>
  <si>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</si>
  <si>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</si>
  <si>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Year 4</t>
  </si>
  <si>
    <t>Année 4</t>
  </si>
  <si>
    <t>Año 4</t>
  </si>
  <si>
    <t xml:space="preserve">Any additional comments: </t>
  </si>
  <si>
    <t>To complete this cover sheet, select from the drop-down lists the Geography, Component and Applicant Type.</t>
  </si>
  <si>
    <t>HIV</t>
  </si>
  <si>
    <t>Malaria</t>
  </si>
  <si>
    <t>RSSH</t>
  </si>
  <si>
    <t>CLO</t>
  </si>
  <si>
    <t>CBO</t>
  </si>
  <si>
    <t>Coverage of competency-based in-service training costs</t>
  </si>
  <si>
    <t>Coverage of competency-based pre-service training and certification costs</t>
  </si>
  <si>
    <t>Coverage of remuneration costs</t>
  </si>
  <si>
    <t>Coverage of equipment costs</t>
  </si>
  <si>
    <t>Coverage of PPE costs</t>
  </si>
  <si>
    <t>CHW Programmatic Gap Table 1 - Coverage of remuneration costs</t>
  </si>
  <si>
    <t>CHW Programmatic Gap Table 2 - Coverage of competency-based pre-service training and certification costs</t>
  </si>
  <si>
    <t>CHW Programmatic Gap Table 3 - Coverage of competency-based in-service training costs</t>
  </si>
  <si>
    <t>CHW Programmatic Gap Table 4 - Coverage of integrated supportive supervision costs</t>
  </si>
  <si>
    <t>CHW Programmatic Gap Table 5 - Coverage of equipment costs</t>
  </si>
  <si>
    <t>CHW Programmatic Gap Table 6 - Coverage of PPE costs</t>
  </si>
  <si>
    <t>CHW Programmatic Gap Table 7 - Coverage of commodity costs</t>
  </si>
  <si>
    <t>CHW Programmatic Gap Table 8 - Coverage of referral / counter-referral costs</t>
  </si>
  <si>
    <t>CHW Programmatic Gap Table 9 - Coverage of Health management information system, surveillance and M&amp;E costs</t>
  </si>
  <si>
    <t>A. Total estimated number of CHWs needed by year</t>
  </si>
  <si>
    <t>B. Country targets for number of CHWs needed per NSP or agreed number</t>
  </si>
  <si>
    <t>D. Expected annual gap in meeting the target: B - C</t>
  </si>
  <si>
    <t>G. Remaining gap to country target: B - F</t>
  </si>
  <si>
    <t>Denominator: Country target for number of CHWs needed per NSP or agreed number; Numerator: Number of CHWs who are to receive competency-based pre-service training and certification (all sources of financing)</t>
  </si>
  <si>
    <t>Denominator: Country target for number of CHWs needed per NSP or agreed number; Numerator: Number of CHWs who are to receive competency-based in-service training (all sources of financing)</t>
  </si>
  <si>
    <t>C1. Number of CHWs who are to receive integrated supportive supervision through domestic resources</t>
  </si>
  <si>
    <t>E. Number of CHWs who are to receive integrated supportive supervision through the allocation amount</t>
  </si>
  <si>
    <t>F. Number of CHWs who are to receive integrated supportive supervision through all sources: C+E</t>
  </si>
  <si>
    <t>C1. Number of CHWs who are to be equipped through domestic resources</t>
  </si>
  <si>
    <t>E. Number of CHWs who are to be equipped through the allocation amount</t>
  </si>
  <si>
    <t>F. Number of CHWs who are to be equipped through all sources: C+E</t>
  </si>
  <si>
    <t>C1. Number of CHWs to be protected with PPE through domestic resources</t>
  </si>
  <si>
    <t>E. Number of CHWs to be protected with PPE through the allocation amount</t>
  </si>
  <si>
    <t>F. Number of CHWs to be protected with PPE through all sources: C+E</t>
  </si>
  <si>
    <t>C1. Number of CHWs to be provided commodities through domestic resources</t>
  </si>
  <si>
    <t>E. Number of CHWs to be provided commodities through the allocation amount</t>
  </si>
  <si>
    <t>F. Number of CHWs to be provided commodities all sources: C+E</t>
  </si>
  <si>
    <t>Denominator: Country target fro number of CHWs needed per NSP or agreed number; Numerator: Number of CHWs whose cost of referral / counter-referral was covered (all sources of financing)</t>
  </si>
  <si>
    <t>C1. Number of CHWs to be supported for referral / counter-referral through domestic resources</t>
  </si>
  <si>
    <t>E. Number of CHWs to be supported for referral / counter-referral through the allocation amount</t>
  </si>
  <si>
    <t>F. Number of CHWs to be supported for referral / counter-referral through all sources: C+E</t>
  </si>
  <si>
    <t>C1. Number of CHWs to be supported with Health management information system, surveillance and M&amp;E through domestic resources</t>
  </si>
  <si>
    <t>E. Number of CHWs to be supported with Health management information system, surveillance and M&amp;E through the allocation amount</t>
  </si>
  <si>
    <t>F. Number of CHWs to be supported with Health management information system, surveillance and M&amp;E through all sources: C+E</t>
  </si>
  <si>
    <t>Coverage of supervision costs</t>
  </si>
  <si>
    <t>Coverage of commodity costs</t>
  </si>
  <si>
    <t>Coverage of referral / counter-referral costs</t>
  </si>
  <si>
    <t>CHW Programmatic Gap Table 4 - Coverage of supervision costs</t>
  </si>
  <si>
    <t xml:space="preserve">CHW Programmatic Gap Table 8 - Coverage of referral / counter-referral costs </t>
  </si>
  <si>
    <t>Denominator: Country target for number of CHWs needed per NSP or agreed number; Numerator: Number of CHWs whose cost of Health management information system, surveillance and M&amp;E was covered (all sources of financing)</t>
  </si>
  <si>
    <t>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t>
  </si>
  <si>
    <t>CHW Programmatic Gap Table 10 - non-malaria iCCM commodities (first line antibiotics for simple pneumonia among children 2-59 months of age as part of iCCM)</t>
  </si>
  <si>
    <t>CHW Programmatic Gap Table 11 - non-malaria iCCM commodities (oral rehydration salts and zinc for treatment of diarrhea among children 2-59 months of age as part of iCCM)</t>
  </si>
  <si>
    <t>Country target already covered</t>
  </si>
  <si>
    <t>Programmatic gap</t>
  </si>
  <si>
    <t>Proportion of children 2-59 months with suspected pneumonia (fast breathing) that received first line antibiotic treatment in the community</t>
  </si>
  <si>
    <t>Non-malaria iCCM commodities (first line antibiotics for simple pneumonia among children 2-59 months of age as part of iCCM)</t>
  </si>
  <si>
    <t>Proportion of children 2-59 months with diarrhea that received oral rehydration salts and zinc treatment in the community</t>
  </si>
  <si>
    <t>B. Country targets (from National Strategic Plan)</t>
  </si>
  <si>
    <t>C1. Country target planned to be covered by domestic resources</t>
  </si>
  <si>
    <t>C. Total country target already covered</t>
  </si>
  <si>
    <t>F. Coverage from allocation amount and other sources: C+E</t>
  </si>
  <si>
    <t>A. Total estimated suspected pneumonia cases (community)</t>
  </si>
  <si>
    <t>Malaria - Case management</t>
  </si>
  <si>
    <t>A. Total estimated diarrhea cases (community)</t>
  </si>
  <si>
    <t>C2. Country target planned to be covered by non-Global Fund external resources</t>
  </si>
  <si>
    <t>C. Number of CHWs who are to receive competency-based pre-service training and certification through domestic + non-Global Fund external resources</t>
  </si>
  <si>
    <t>C2. Number of CHWs who are to receive integrated supportive supervision through non-Global Fund external resources</t>
  </si>
  <si>
    <t>C. Number of CHWs who are to receive integrated supportive supervision through domestic + non-Global Fund external resources</t>
  </si>
  <si>
    <t>C2. Number of CHWs who are to be equipped through non-Global Fund external resources</t>
  </si>
  <si>
    <t>C. Number of CHWs who are to be equipped through domestic + non-Global Fund external resources</t>
  </si>
  <si>
    <t>C. Number of CHWs whose cost PPE is planned to be covered by domestic + non-Global Fund external resources</t>
  </si>
  <si>
    <t>C2. Number of CHWs to be protected with PPE through non-Global Fund external resources</t>
  </si>
  <si>
    <t>C2. Number of CHWs to be provided commodities through non-Global Fund external resources</t>
  </si>
  <si>
    <t>C. Number of CHWs to be provided commodities through domestic + non-Global Fund external resources</t>
  </si>
  <si>
    <t>C2. Number of CHWs to be supported for referral / counter-referral through non-Global Fund external resources</t>
  </si>
  <si>
    <t>C. Number of CHWs to be supported for referral / counter-referral through domestic + non-Global Fund external resources</t>
  </si>
  <si>
    <t>C2. Number of CHWs to be supported with Health management information system, surveillance and M&amp;E through non-Global Fund external resources</t>
  </si>
  <si>
    <t>C. Number of CHWs to be supported with Health management information system, surveillance and M&amp;E through domestic + non-Global Fund external resources</t>
  </si>
  <si>
    <t>C1. Number of CHWs who are to receive competency-based, in-service training through domestic resources</t>
  </si>
  <si>
    <t>C1. Number of CHWs who are to receive competency-based, pre-service training and certification through domestic resources</t>
  </si>
  <si>
    <t>C2. Number of CHWs who are to receive competency-based, pre-service training and certification through non-Global Fund external resources</t>
  </si>
  <si>
    <t>E. Number of CHWs who are to receive competency-based, pre-service training and certification through the allocation amount</t>
  </si>
  <si>
    <t>F. Number of CHWs who are to receive competency-based, pre-service training and certification through all sources: C+E</t>
  </si>
  <si>
    <t>E. Number of CHWs who are to receive competency-based, in-service training through the allocation amount</t>
  </si>
  <si>
    <t>F. Number of CHWs who are to receive competency-based, in-service training through all sources: C+E</t>
  </si>
  <si>
    <t>C1. Number of CHWs to be remunerated through domestic resources</t>
  </si>
  <si>
    <t>C2. Number of CHWs to be remunerated through non-Global Fund external resources</t>
  </si>
  <si>
    <t>C. Number of CHWs to be remunerated through domestic + non-Global Fund external resources</t>
  </si>
  <si>
    <t>Denominator: Country target for the number of CHWs needed per NSP or agreed number; Numerator: Number of CHWs who are to be remunerated (all sources of financing)</t>
  </si>
  <si>
    <t>E. Number of CHWs to be remunerated through the allocation amount</t>
  </si>
  <si>
    <t>F. Number of CHWs to be remunerated through all sources: C+E</t>
  </si>
  <si>
    <t>Percentage of CHWs who are to be remunerated</t>
  </si>
  <si>
    <t>"Non-Malaria iCCM commodities" tab</t>
  </si>
  <si>
    <t>C. Number of CHWs who are to receive competency-based, in-service training through domestic + non-Global Fund external resources</t>
  </si>
  <si>
    <t>C2. Number of CHWs who are to receive competency-based, in-service training through non-Global Fund external resources</t>
  </si>
  <si>
    <t>E. Targets to be financed by the allocation amount</t>
  </si>
  <si>
    <t>Denominator: Country target for number of CHWs needed per NSP or agreed number; Numerator: Number of CHWs who are to be equipped (all sources of financing)</t>
  </si>
  <si>
    <t>Denominator: Country target for number of CHWs needed per NSP or agreed number; Numerator: Number of CHWs who are to receive integrated supportive supervision (all sources of financing)</t>
  </si>
  <si>
    <t>Denominator: Country target for number of CHWs needed per NSP or agreed number; Numerator: Number of CHWs to be protected with PPE (all sources of financing)</t>
  </si>
  <si>
    <t>Denominator: Country target for number of CHWs needed per NSP or agreed number; Numerator: Number of CHWs whose cost of commodities was covered (all sources of financing)</t>
  </si>
  <si>
    <t>Coverage of health management information system, surveillance and M&amp;E costs</t>
  </si>
  <si>
    <t>CHW Programmatic Gap Table 11: non-malaria iCCM commodities (oral rehydration salts and zinc for treatment of diarrhea among children 2-59 months of age as part of iCCM)</t>
  </si>
  <si>
    <t>Tableau des lacunes programmatiques CHW 1 - Couverture des coûts de rémunération</t>
  </si>
  <si>
    <t>Tabla 1 de brechas programáticas relativas a los trabajadores de salud comunitarios - Cobertura de los costos de remuneración</t>
  </si>
  <si>
    <t>Tabla 3 de brechas programáticas relativas a los trabajadores de salud comunitarios - Cobertura de los costos de formación basada en competencias durante la prestación del servicio</t>
  </si>
  <si>
    <t xml:space="preserve">Tableau des lacunes programmatiques CHW 4 - Couverture des coûts des supervisions formatives intégrées </t>
  </si>
  <si>
    <t>Indicateur:
Pourcentage d’ASCs qui ont bénéficié d’une supervision formative intégrée.</t>
  </si>
  <si>
    <t xml:space="preserve">Tableau des lacunes programmatiques CHW 5 – Couverture des coûts d’équipements </t>
  </si>
  <si>
    <t>Tabla 5 de brechas programáticas relativas a los trabajadores de salud comunitarios - Cobertura de los costos de equipamiento</t>
  </si>
  <si>
    <t>Tabla 6 de brechas programáticas relativas a los trabajadores de salud comunitarios - Cobertura de los costos de los EPI</t>
  </si>
  <si>
    <t>Tableau des lacunes programmatiques CHW 6 – Couverture des coûts liés à l’EPI (équipement de protection individuel)</t>
  </si>
  <si>
    <t>Indicator:
Percentage of CHWs protected with PPE.</t>
  </si>
  <si>
    <t>Tabla 7 de brechas programáticas relativas a los trabajadores de salud comunitarios - Cobertura de los costos de los productos básicos</t>
  </si>
  <si>
    <t xml:space="preserve">Tableau des lacunes programmatiques CHW 7 – Couverture des coûts des produits </t>
  </si>
  <si>
    <t>Tableau des lacunes programmatiques CHW 8  – Couverture des coûts liés aux références / contre références</t>
  </si>
  <si>
    <t>Tableau des lacunes programmatiques 9 – Couverture des coûts liés au Système de Gestion de l’Information Sanitaire et du S&amp;E.</t>
  </si>
  <si>
    <t>Tableau des lacunes programmatiques 10 – concerne les produits pour la PEC-C non liés au paludisme (antibiotiques de première ligne pour la pneumonie simple chez les enfants de 2 à 59 mois dans le cadre de la PEC-C)</t>
  </si>
  <si>
    <t>Tabla 10 de brechas programáticas relativas a los trabajadores de salud comunitarios - productos básicos para la gestión integrada de casos comunitarios no relacionados con la malaria (antibióticos de primera línea para la neumonía simple entre los niños de 2 a 59 meses de edad en el marco de la gestión integrada de casos comunitarios)</t>
  </si>
  <si>
    <t>Indicador:
Proporción de niños de 2 a 59 meses con presunta infección por neumonía (respiración rápida) que recibieron tratamiento antibiótico de primera línea en la comunidad.</t>
  </si>
  <si>
    <t>Tableau des lacunes programmatiques 11 – concerne les produits pour la PEC-C non liés au paludisme (sels de réhydratation orale et zinc pour le traitement de la diarrhée chez les enfants de 2 à 59 mois dans le cadre de la PEC-C)</t>
  </si>
  <si>
    <t>Tabla 11 de brechas programáticas relativas a los trabajadores de salud comunitarios - productos básicos para la gestión integrada de casos comunitarios no relacionados con la malaria (sales de rehidratación oral y zinc para el tratamiento de la diarrea entre los niños de 2 a 59 meses de edad como parte de la gestión integrada de casos comunitarios)</t>
  </si>
  <si>
    <t>Indicador:
Proporción de niños de 2 a 59 meses con diarrea que recibieron tratamiento con sales de rehidratación oral y zinc en la comunidad</t>
  </si>
  <si>
    <t>Tableau des lacunes programmatiques CHW 2 - Couverture des coûts de formation pré-service et de certification basée sur les compétences</t>
  </si>
  <si>
    <t>Tableau des lacunes programmatiques CHW 3 - Couverture des coûts de formation continue basée sur les compétences</t>
  </si>
  <si>
    <t>Tableau des lacunes programmatiques CHW 4 - Couverture des coûts des supervisions formatives intégrées</t>
  </si>
  <si>
    <t>Tabla 4 de brechas programáticas relativas a los trabajadores de salud comunitarios - Cobertura de los costos de supervisión</t>
  </si>
  <si>
    <t>Tableau des lacunes programmatiques CHW 5 – Couverture des coûts d’équipements</t>
  </si>
  <si>
    <t>Tableau des lacunes programmatiques CHW 7 – Couverture des coûts des produits</t>
  </si>
  <si>
    <t>A. Número total estimado de trabajadores de salud comunitarios necesarios por año</t>
  </si>
  <si>
    <t xml:space="preserve">B. Cibles nationale du nombre d’ASC selon le PSN ou un autre nombre convenu </t>
  </si>
  <si>
    <t>Besoins du pays déjà couverts</t>
  </si>
  <si>
    <t xml:space="preserve">C1. Nombre d’ASC devant être rémunérés par des ressources nationales </t>
  </si>
  <si>
    <t>C1. Número de trabajadores de salud comunitarios que serán remunerados mediante recursos nacionales</t>
  </si>
  <si>
    <t>C2. Número de trabajadores de salud comunitarios que serán remunerados mediante recursos externos no procedentes del Fondo Mundial</t>
  </si>
  <si>
    <t>C. Número de trabajadores de salud comunitarios que serán remunerados mediante recursos nacionales y recursos externos no procedentes del Fondo Mundial</t>
  </si>
  <si>
    <t>Lacune programmatique</t>
  </si>
  <si>
    <t>Besoins du pays couverts par la somme allouée et l’allocation au-delà</t>
  </si>
  <si>
    <t>E. Número de trabajadores de salud comunitarios que serán remunerados mediante el monto de asignación</t>
  </si>
  <si>
    <t>F. Número de trabajadores de salud comunitarios que serán remunerados mediante todas las fuentes: C+E</t>
  </si>
  <si>
    <t>C2. Nombre d’ASC devant être rémunérés par des ressources extérieures non liées au Fonds Mondial</t>
  </si>
  <si>
    <t>E. Nombres d’ASC devant être rémunérés par la somme allouée</t>
  </si>
  <si>
    <t>Proportion d'enfants de 2 à 59 mois souffrant de diarrhée qui ont reçu des sels de réhydratation orale et un traitement au zinc dans la communauté</t>
  </si>
  <si>
    <t>Proporción de niños de 2 a 59 meses con diarrea que recibieron tratamiento con sales de rehidratación oral y zinc en la comunidad</t>
  </si>
  <si>
    <t>A. Nombre total estimé de cas présumés de pneumonie (communauté)</t>
  </si>
  <si>
    <t>A. Estimación total de casos sospechosos de neumonía (comunidad)</t>
  </si>
  <si>
    <t>B. Cibles nationales (du plan stratégique national)</t>
  </si>
  <si>
    <t>C1. L'objectif du pays devrait être couvert par les ressources nationales</t>
  </si>
  <si>
    <t>C2. L'objectif du pays devrait être couvert par des ressources externes non liées au Fonds mondial</t>
  </si>
  <si>
    <t>C. Cible totale nationale déjà couverte</t>
  </si>
  <si>
    <t>E. Objectifs à financer par le montant de la dotation</t>
  </si>
  <si>
    <t>F. Cobertura procedente del monto de asignación y otras fuentes: C+E</t>
  </si>
  <si>
    <t>A. Nombre total estimé de cas de diarrhée (communauté)</t>
  </si>
  <si>
    <t>A. Total de casos de diarrea estimados (comunidad)</t>
  </si>
  <si>
    <t>Denominador: objetivo del país en cuanto al número de trabajadores de salud comunitarios necesarios en función del Plan Estratégico Nacional o según el número acordado; Numerador: número de trabajadores de salud comunitarios que van a recibir formación y certificación basadas en competencias con anterioridad a la prestación del servicio (todas las fuentes de financiamiento)</t>
  </si>
  <si>
    <t>C1. Nombre d'ASC qui recevront une formation pré-service et une certification basées sur les compétences par le biais de ressources nationales</t>
  </si>
  <si>
    <t>C2. Nombre d'ASC qui recevront une formation pré-service et une certification basées sur les compétences par le biais de ressources externes non financées par le Fonds mondial</t>
  </si>
  <si>
    <t>C. Nombre d'ASC qui recevront une formation pré-service et une certification basées sur les compétences par le biais de ressources nationales et externes non liées au Fonds mondial</t>
  </si>
  <si>
    <t>E. Nombre d'ASC qui recevront une formation pré-service et une certification basées sur les compétences grâce à la somme allouée</t>
  </si>
  <si>
    <t>C1. Nombre d'ASC qui doivent recevoir une formation continue basée sur les compétences grâce aux ressources nationales</t>
  </si>
  <si>
    <t>C1. Número de trabajadores de salud comunitarios que van a recibir formación basada en competencias durante la prestación del servicio mediante recursos nacionales</t>
  </si>
  <si>
    <t>C2. Nombre d'ASC qui doivent recevoir une formation continue basée sur les compétences par le biais de ressources externes non financées par le Fonds mondial</t>
  </si>
  <si>
    <t>C2. Número de trabajadores de salud comunitarios que van a recibir formación basada en competencias durante la prestación del servicio mediante recursos externos no procedentes del Fondo Mundial</t>
  </si>
  <si>
    <t>C. Nombre d'ASC qui doivent recevoir une formation continue basée sur les compétences grâce à des ressources nationales + externes non liées au Fonds mondial</t>
  </si>
  <si>
    <t>C. Número de trabajadores de salud comunitarios que van a recibir formación basada en competencias durante la prestación del servicio mediante recursos nacionales y recursos externos no procedentes del Fondo Mundial</t>
  </si>
  <si>
    <t>E. Nombre d'ASC qui doivent recevoir une formation continue basée sur les compétences grâce au montant de l'allocation</t>
  </si>
  <si>
    <t>E. Número de trabajadores de salud comunitarios que van a recibir formación basada en competencias durante la prestación del servicio mediante el monto de asignación</t>
  </si>
  <si>
    <t>F. Número de trabajadores de salud comunitarios que van a recibir formación basada en competencias durante la prestación del servicio mediante todas las fuentes: C+E</t>
  </si>
  <si>
    <t>C1. Nombre d'ASC qui doivent recevoir une supervision formative intégrée grâce aux ressources nationales</t>
  </si>
  <si>
    <t>C2. Nombre d'ASC devant bénéficier d'une supervision formative intégrée par le biais de ressources externes non financées par le Fonds mondial</t>
  </si>
  <si>
    <t>C. Nombre d'ASC qui doivent bénéficier d'une supervision formative intégrée par le biais de ressources nationales + externes non liées au Fonds mondial</t>
  </si>
  <si>
    <t>E. Nombre d'ASC qui doivent recevoir une supervision formative intégrée grâce au montant de l'allocation</t>
  </si>
  <si>
    <t>C1. Número de trabajadores de salud comunitarios a los que se equipará mediante recursos nacionales</t>
  </si>
  <si>
    <t>C2. Número de trabajadores de salud comunitarios a los que se equipará mediante recursos externos no procedentes del Fondo Mundial</t>
  </si>
  <si>
    <t>C. Número de trabajadores de salud comunitarios a los que se equipará mediante recursos nacionales y recursos externos no procedentes del Fondo Mundial.</t>
  </si>
  <si>
    <t>E. Número de trabajadores de salud comunitarios a los que se deberá equipar mediante el monto de asignación</t>
  </si>
  <si>
    <t>F. Número de trabajadores de salud comunitarios a los que se equipará mediante todas las fuentes: C+E</t>
  </si>
  <si>
    <t>C1. Número de trabajadores de salud comunitarios a los que se protegerá con EPI mediante recursos nacionales.</t>
  </si>
  <si>
    <t>C2. Número de trabajadores de salud comunitarios a los que se protegerá con EPI mediante recursos externos no procedentes del Fondo Mundial</t>
  </si>
  <si>
    <t>C. Número de trabajadores de salud comunitarios cuyos costos en materia de EPI está previsto que se cubran con recursos nacionales y recursos externos no procedentes del Fondo Mundial</t>
  </si>
  <si>
    <t>E. Número de trabajadores de salud comunitarios a los que se deberá proteger con EPI mediante el monto de asignación</t>
  </si>
  <si>
    <t>Número de trabajadores de salud comunitarios a los que se protegerá con EPI mediante todas las fuentes: C+E</t>
  </si>
  <si>
    <t>C1. Nombre d'ASC devant recevoir des produits grâce aux ressources nationales</t>
  </si>
  <si>
    <t>C1. Número de trabajadores de salud comunitarios a los que se les proporcionarán productos básicos mediante recursos nacionales</t>
  </si>
  <si>
    <t>C2. Nombre d'ASC devant recevoir des produits grâce à des ressources externes non financées par le Fonds mondial</t>
  </si>
  <si>
    <t>C2. Número de trabajadores de salud comunitarios a los que se les proporcionarán productos básicos mediante recursos externos no procedentes del Fondo Mundial</t>
  </si>
  <si>
    <t>C. Nombre d'ASC devant recevoir des produits grâce à des ressources nationales + externes non liées au Fonds mondial</t>
  </si>
  <si>
    <t>C. Número de trabajadores de salud comunitarios a los que se les proporcionarán productos básicos mediante recursos nacionales y recursos externos no procedentes del Fondo Mundial</t>
  </si>
  <si>
    <t>E. Nombre d'ASC devant recevoir des produits via le montant de l'allocation</t>
  </si>
  <si>
    <t>E. Número de trabajadores de salud comunitarios a los que se les proporcionarán productos básicos mediante el monto de asignación</t>
  </si>
  <si>
    <t>F. Número de trabajadores de salud comunitarios a los que se les proporcionarán productos básicos mediante todas las fuentes: C+E</t>
  </si>
  <si>
    <t>C1. Nombre d'ASC à appuyer pour la référence/contre-référence à travers les ressources nationales</t>
  </si>
  <si>
    <t>C2. Nombre d'ASC à appuyer pour la référence/contre-référence par le biais de ressources externes non liées au Fonds mondial</t>
  </si>
  <si>
    <t>C3. Nombre d'ASC à appuyer pour la référence/contre-référence par le biais de ressources nationales + externes non liées au Fonds mondial</t>
  </si>
  <si>
    <t>E. Nombre d'ASC à appuyer pour la référence/contre-référence par la somme allouée</t>
  </si>
  <si>
    <t>Denominador: objetivo del país en cuanto al número de trabajadores de salud comunitarios necesarios en función del Plan Estratégico Nacional o según el número acordado; Numerador: número de trabajadores de salud comunitarios cuyo costo del sistema de información sobre la gestión sanitaria, así como en materia de vigilancia y seguimiento y evaluación, se ha cubierto (todas las fuentes de financiamiento)</t>
  </si>
  <si>
    <t>C1. Nombre d'ASC à soutenir par les activités relatives au Système d’information Sanitaire, à la surveillance et au S&amp;E grâce aux ressources nationales</t>
  </si>
  <si>
    <t xml:space="preserve">Dénominateur: cible nationale pour le nombre d'ASC nécessaires selon le PSN ou autre nombre convenu ; Numérateur: Nombre d'ASC dont les coûts relatifs aux activités du Système d’information Sanitaire, de surveillance et de S&amp;E ont été couverts (toutes sources de financement) </t>
  </si>
  <si>
    <t>Pestaña "Productos básicos para la gestión integrada de casos comunitarios no relacionados con la malaria"</t>
  </si>
  <si>
    <t>Couverture des coûts de rémunération</t>
  </si>
  <si>
    <t>Cobertura de los costos de remuneración</t>
  </si>
  <si>
    <t>Couverture des coûts de formation pré-service et de certification basée sur les compétences</t>
  </si>
  <si>
    <t>Couverture des coûts de formation continue basée sur les compétences</t>
  </si>
  <si>
    <t>Cobertura de los costos de formación basada en competencias durante la prestación del servicio</t>
  </si>
  <si>
    <t xml:space="preserve">Couverture des coûts des supervisions </t>
  </si>
  <si>
    <t>Cobertura de los costos de supervisión</t>
  </si>
  <si>
    <t>Couverture des coûts d’équipements</t>
  </si>
  <si>
    <t>Cobertura de los costos de equipamiento</t>
  </si>
  <si>
    <t>Cobertura de los costos de los EPI</t>
  </si>
  <si>
    <t>Cobertura de los costos de los productos básicos</t>
  </si>
  <si>
    <t>Couverture des coûts liés aux références / contre références</t>
  </si>
  <si>
    <t>Couverture des coûts liés au Système de Gestion de l’Information Sanitaire et du S&amp;E.</t>
  </si>
  <si>
    <t>Produits pour la PEC-C non liés au paludisme (antibiotiques de première ligne pour la pneumonie simple chez les enfants de 2 à 59 mois dans le cadre de la PEC-C)</t>
  </si>
  <si>
    <t>Productos básicos para la gestión integrada de casos comunitarios no relacionados con la malaria (antibióticos de primera línea para la neumonía simple entre los niños de 2 a 59 meses de edad como parte de la gestión integrada de casos comunitarios)</t>
  </si>
  <si>
    <t>Produits pour la PEC-C non liés au paludisme (sels de réhydratation orale et zinc pour le traitement de la diarrhée chez les enfants de 2 à 59 mois dans le cadre de la PEC-C)</t>
  </si>
  <si>
    <t>Malaria – Prise en charge</t>
  </si>
  <si>
    <t>Malaria - Gestión de casos</t>
  </si>
  <si>
    <t xml:space="preserve">Couverture des coûts des EPI </t>
  </si>
  <si>
    <t>Couverture des coûts des produits</t>
  </si>
  <si>
    <t>Pourcentage d’ASC appuyés par des activités relatives au Système d’Information Sanitaire, à la surveillance et au S&amp;E</t>
  </si>
  <si>
    <t>Proportion d'enfants de 2 à 59 mois avec suspicion de pneumonie (respiration rapide) qui ont reçu un traitement antibiotique de première ligne dans la communauté</t>
  </si>
  <si>
    <t>Proporción de niños de 2 a 59 meses con presunta infección por neumonía (respiración rápida) que recibieron tratamiento antibiótico de primera línea en la comunidad</t>
  </si>
  <si>
    <t xml:space="preserve">Organisation dirigée par la communauté  </t>
  </si>
  <si>
    <t>Organización dirigida por la comunidad</t>
  </si>
  <si>
    <t xml:space="preserve">Organisation basée dans la communauté </t>
  </si>
  <si>
    <t>SSRS</t>
  </si>
  <si>
    <t>SSRP</t>
  </si>
  <si>
    <t>Paludisme</t>
  </si>
  <si>
    <t>Tuberculose</t>
  </si>
  <si>
    <t>VIH</t>
  </si>
  <si>
    <t>Tableau des lacunes programmatiques ASC 1 - Couverture des coûts de rémunération</t>
  </si>
  <si>
    <t>Tabla 1 de brechas programáticas relativas a los trabajadores de salud comunitarios - Cobertura de los costos de remuneración</t>
  </si>
  <si>
    <t>Country target covered with the allocation amount</t>
  </si>
  <si>
    <t>Indicator: 
Percentage of CHWs remunerated.</t>
  </si>
  <si>
    <t xml:space="preserve">Tableau des lacunes programmatiques CHW 2 -  Couverture des coûts de formation pré-service et de certification basée sur les compétences
</t>
  </si>
  <si>
    <t xml:space="preserve">Indicator:
Percentage of CHWs who received competency-based pre-service training and certification. </t>
  </si>
  <si>
    <t>Indicador: 
Porcentaje de trabajadores de salud comunitarios que fueron remunerados.</t>
  </si>
  <si>
    <t>Tabla 2 de brechas programáticas relativas a los trabajadores de salud comunitarios - Cobertura de los costos de formación y certificación basadas en competencias previas a la prestación del servicio</t>
  </si>
  <si>
    <t>Indicador:
Porcentaje de trabajadores de salud comunitarios que recibieron formación y certificación basadas en competencias previas a la prestación del servicio.</t>
  </si>
  <si>
    <t xml:space="preserve">Meta del país que se va a financiar con el monto asignado:
1) "E" se refiere al número de trabajadores de salud comunitarios que van a recibir formación y certificación basadas en competencias previas a la prestación del servicio mediante el monto de la asignación.
2) "F" se refiere al número de trabajadores de salud comunitarios que van a recibir formación y certificación basadas en competencias previas a la prestación del servicio mediante todas las fuentes de financiamiento.
3) "G" se refiere al déficit restante con respecto a la meta del país. </t>
  </si>
  <si>
    <t xml:space="preserve">Tableau des lacunes programmatiques CHW 3  -  Couverture des coûts de formation continue basée sur les compétences
</t>
  </si>
  <si>
    <t>Tabla 3 de brechas programáticas relativas a los trabajadores de salud comunitarios - Cobertura de los costos de formación basada en competencias durante la prestación del servicio</t>
  </si>
  <si>
    <t>Indicator:
Percentage of CHWs who received competency-based in-service training.</t>
  </si>
  <si>
    <t>Indicador:
Porcentaje de trabajadores de salud comunitarios que recibieron formación basada en competencias durante la prestación del servicio.</t>
  </si>
  <si>
    <t>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t>
  </si>
  <si>
    <t>Meta del país que se va a financiar con el monto asignado:
1) "E" se refiere al número de trabajadores de salud comunitarios que van a recibir formación basada en competencias durante la prestación del servicio mediante el monto de la asignación.
2) "F" se refiere al número de trabajadores de salud comunitarios que van a recibir formación basada en competencias durante la prestación del servicio mediante todas las fuentes de financiamiento.
3) "G" se refiere al déficit restante con respecto a la meta del país.</t>
  </si>
  <si>
    <t>Tabla 4 de brechas programáticas relativas a los trabajadores de salud comunitarios - Cobertura de los costos de la supervisión de apoyo integrada</t>
  </si>
  <si>
    <t xml:space="preserve">Indicator:
Percentage of CHWs who received integrated supportive supervision. </t>
  </si>
  <si>
    <t>Indicador:
Porcentaje de trabajadores de salud comunitarios que recibieron supervisión de apoyo integrada.</t>
  </si>
  <si>
    <t>Meta del país que se va a financiar con el monto asignado:
1) "E" se refiere al número de trabajadores de salud comunitarios que van a recibir una supervisión de apoyo integrada mediante el monto de asignación.
2) "F" se refiere al número de trabajadores de salud comunitarios que van a recibir una supervisión de apoyo integrada mediante todas las fuentes.
3) "G" se refiere al déficit restante con respecto al objetivo del país.</t>
  </si>
  <si>
    <t>Indicador:
Porcentaje de trabajadores de salud comunitarios que han sido equipados.</t>
  </si>
  <si>
    <t>Tabla 5 de brechas programáticas relativas a los trabajadores de salud comunitarios - Cobertura de los costos de equipamiento</t>
  </si>
  <si>
    <t>Meta del país que se va a financiar con el monto asignado:
1) "E" se refiere al número de trabajadores de salud comunitarios a los que se deberá equipar mediante el monto de la asignación.
2) "F" se refiere al número de trabajadores de salud comunitarios a los que se deberá equipar mediante todas las fuentes de financiamiento.
3) "G" se refiere al déficit restante con respecto a la meta del país.</t>
  </si>
  <si>
    <t>Tabla 6 de brechas programáticas relativas a los trabajadores de salud comunitarios - Cobertura de los costos de los EPI</t>
  </si>
  <si>
    <t xml:space="preserve">Indicator:
Percentage of equipped CHWs. </t>
  </si>
  <si>
    <t>Indicador:
Porcentaje de trabajadores de salud comunitarios protegidos con EPI.</t>
  </si>
  <si>
    <t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t>
  </si>
  <si>
    <t xml:space="preserve">Meta del país que se va a financiar con el monto asignado:
1) "E" se refiere al número de trabajadores de salud comunitarios a los que se protegerá con EPI mediante el monto de la asignación. 
2) "F" se refiere al número de trabajadores de salud comunitarios a los que se protegerá con EPI mediante todas las fuentes de financiamiento.
3) "G" se refiere al déficit restante con respecto al objetivo del país. </t>
  </si>
  <si>
    <t>Tabla 7 de brechas programáticas relativas a los trabajadores de salud comunitarios - Cobertura de los costos de los productos básicos</t>
  </si>
  <si>
    <t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t>
  </si>
  <si>
    <t xml:space="preserve">Meta del país que se va a financiar con el monto asignado:
1) "E" se refiere al número de trabajadores de salud comunitarios a los que se les proporcionarán productos básicos mediante el monto de asignación.
2) "F" se refiere al número de trabajadores de salud comunitarios a los que se les proporcionarán productos básicos mediante todas las fuentes.
3) "G" se refiere al déficit restante con respecto al objetivo del país. </t>
  </si>
  <si>
    <t>Tableau des lacunes programmatiques 9 – Couverture des coûts liés au Système de Gestion de l’Information Sanitaire et du S&amp;E</t>
  </si>
  <si>
    <t>Tabla 9 de brechas programáticas relativas a los trabajadores de salud comunitarios - Cobertura de los costos del Sistema de Información Gerencial en Salud (SIGS), la vigilancia y el seguimiento y la evaluación</t>
  </si>
  <si>
    <t>Indicator:
Percentage of CHWs supported with Health management information system, surveillance and M&amp;E activities</t>
  </si>
  <si>
    <t>Indicador:
Porcentaje de los trabajadores de salud comunitarios que recibirán apoyo en el uso del sistema de información sobre la gestión sanitaria, así como en materia de vigilancia, seguimiento y evaluación</t>
  </si>
  <si>
    <t>Tabla 10 de brechas programáticas relativas a los trabajadores de salud comunitarios - productos básicos para la gestión integrada de casos comunitarios no relacionados con la malaria (antibióticos de primera línea para la neumonía simple entre los niños de 2 a 59 meses de edad en el marco de la gestión integrada de casos comunitarios)</t>
  </si>
  <si>
    <t>Indicator:
Proportion of children 2-59 months with suspected pneumonia (fast breathing) that received first line antibiotic treatment in the community.</t>
  </si>
  <si>
    <t>Meta del país ya cubierta:
1) "C1" se refiere a la parte de la meta del país que se prevé cubrir con recursos nacionales.
2) "C2" se refiere a la parte de la meta del país que se prevé cubrir con recursos externos no procedentes del Fondo Mundial.
3) "C" se refiere a la parte de la meta del país que se prevé cubrir con recursos nacionales y recursos externos no procedentes del Fondo Mundial.</t>
  </si>
  <si>
    <t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t>
  </si>
  <si>
    <t xml:space="preserve">Meta del país que se va a financiar con el monto asignado:
1) "E" se refiere a la parte de la meta del país que se prevé cubrir con el monto de asignación.
2) "F" se refiere a la parte de la meta del país que se prevé cubrir con todas las fuentes.
3) "G" se refiere al déficit restante con respecto a la meta del país. </t>
  </si>
  <si>
    <t>Tabla 11 de brechas programáticas relativas a los trabajadores de salud comunitarios - productos básicos para la gestión integrada de casos comunitarios no relacionados con la malaria (sales de rehidratación oral y zinc para el tratamiento de la diarrea entre los niños de 2 a 59 meses de edad como parte de la gestión integrada de casos comunitarios)</t>
  </si>
  <si>
    <t>Indicator:
Proportion of children 2-59 months with diarrhea that received oral rehydration salts and zinc treatment in the community.</t>
  </si>
  <si>
    <t>Meta del país ya cubierta:
1) "C1" se refiere a la parte de la meta del país que se prevé cubrir con recursos nacionales.
2) "C2" se refiere a la parte del objetivo de la meta que se prevé cubrir con recursos externos no procedentes del Fondo Mundial.
3) "C" se refiere a la parte de la meta del país que se prevé cubrir con recursos nacionales y recursos externos no procedentes del Fondo Mundial.</t>
  </si>
  <si>
    <t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t>
  </si>
  <si>
    <t xml:space="preserve">Meta del país que se va a financiar con el monto asignado:
1) "E" se refiere a la parte de la meta del país que se prevé cubrir con el monto de asignación.
2) "F" se refiere a la parte de la meta  del país que se prevé cubrir con todas las fuentes.
3) "G" se refiere al déficit restante con respecto a la meta objetivo del país. </t>
  </si>
  <si>
    <t>Tabla 2 de brechas programáticas relativas a los trabajadores de salud comunitarios - Cobertura de los costos de formación y certificación basadas en competencias previas a la prestación del servicio</t>
  </si>
  <si>
    <t>Comentarios o supuestos</t>
  </si>
  <si>
    <t>Current estimated country need</t>
  </si>
  <si>
    <t>B. Metas del país en cuanto al número de trabajadores de salud comunitarios necesarios en función del Plan Estratégico Nacional o del número acordado</t>
  </si>
  <si>
    <t>Metas del país ya cubiertas</t>
  </si>
  <si>
    <t>Brecha programática</t>
  </si>
  <si>
    <t>D. Déficit anual previsto para alcanzar la meta: B - C</t>
  </si>
  <si>
    <t>Meta del país cubierta con los montos correspondientes a la asignación y por encima de la asignación</t>
  </si>
  <si>
    <t>G. Déficit restante respecto a la meta del país: B - F</t>
  </si>
  <si>
    <t>Tabla 9 de brechas programáticas relativas a los trabajadores de salud comunitarios - Cobertura de los costos del Sistema de Información Gerencial en Salud, la vigilancia y el seguimiento y la evaluación</t>
  </si>
  <si>
    <t>B. Metas del país (del Plan Estratégico Nacional)</t>
  </si>
  <si>
    <t>C1. Meta del país que se prevé cubrir con recursos nacionales</t>
  </si>
  <si>
    <t>C2. Meta del país que se prevé cubrir con recursos externos no procedentes del Fondo Mundial</t>
  </si>
  <si>
    <t>C. Meta total del país ya cubierto</t>
  </si>
  <si>
    <t>E. Metas que se deberán financiar con el monto de asignación</t>
  </si>
  <si>
    <t>Denominador: Metasdel país en cuanto al número de trabajadores de salud comunitarios necesarios en función del Plan Estratégico Nacional o según el número acordado; Numerador: número de trabajadores de salud comunitarios que serán remunerados (todas las fuentes de financiamiento)</t>
  </si>
  <si>
    <t>C1. Número de trabajadores de salud comunitarios que van a recibir formación y certificación basadas en competencias previas a la prestación del servicio mediante recursos nacionales</t>
  </si>
  <si>
    <t>C2. Número de trabajadores de salud comunitarios que van a recibir formación y certificación basadas en competencias previas a la prestación del servicio mediante recursos externos no procedentes del Fondo Mundial</t>
  </si>
  <si>
    <t>C. Número de trabajadores de salud comunitarios que van a recibir formación y certificación basadas en competencias previas a la prestación del servicio mediante recursos nacionales y recursos externos no procedentes del Fondo Mundial</t>
  </si>
  <si>
    <t>E. Número de trabajadores de salud comunitarios que van a recibir formación y certificación basadas en competencias previas a la prestación del servicio mediante el monto de asignación</t>
  </si>
  <si>
    <t>F. Número de trabajadores de salud comunitarios que van a recibir formación y certificación basadas en competencias previas a la prestación del servicio mediante todas las fuentes: C+E</t>
  </si>
  <si>
    <t>Denominador: meta del país en cuanto al número de trabajadores de salud comunitarios necesarios en función del Plan Estratégico Nacional o según el número acordado; Numerador: número de trabajadores de salud comunitarios que van a recibir formación basada en competencias durante la prestación del servicio (todas las fuentes de financiamiento)</t>
  </si>
  <si>
    <t>Denominador: meta del país en cuanto al número de trabajadores de salud comunitarios necesarios en función del Plan Estratégico Nacional o según el número acordado; Numerador: número de trabajadores de salud comunitarios que van a recibir supervisión de apoyo integrada (todas las fuentes de financiamiento)</t>
  </si>
  <si>
    <t>C1. Número de trabajadores de salud comunitarios que van a recibir supervisión de apoyo integrada mediante recursos nacionales</t>
  </si>
  <si>
    <t>C2. Número de trabajadores de salud comunitarios que van a recibir supervisión de apoyo integrada mediante recursos externos no procedentes del Fondo Mundial</t>
  </si>
  <si>
    <t>C. Número de trabajadores de salud comunitarios que van a recibir supervisión de apoyo integrada mediante recursos nacionales y recursos externos no procedentes del Fondo Mundial</t>
  </si>
  <si>
    <t>E. Número de trabajadores de salud comunitarios que van a recibir supervisión de apoyo integrada mediante el monto de asignación</t>
  </si>
  <si>
    <t>F. Número de trabajadores de salud comunitarios que van a recibir supervisión de apoyo integrada mediante todas las fuentes: C+E</t>
  </si>
  <si>
    <t>Denominador: meta del país en cuanto al número de trabajadores de salud comunitarios necesarios en función del Plan Estratégico Nacional o según el número acordado; Numerador: número de trabajadores de salud comunitarios equipados (todas las fuentes de financiamiento)</t>
  </si>
  <si>
    <t>Denominador: meta del país en cuanto al número de trabajadores de salud comunitarios necesarios en función del Plan Estratégico Nacional o según el número acordado; Numerador: número de trabajadores de salud protegidos con EPI (todas las fuentes de financiamiento)</t>
  </si>
  <si>
    <t>Denominador: meta del país en cuanto al número de trabajadores de salud comunitarios necesarios en función del Plan Estratégico Nacional o según el número acordado; Numerador: número de trabajadores de salud comunitarios cuyos costos en materia de productos básicos se han cubierto (todas las fuentes de financiamiento)</t>
  </si>
  <si>
    <t>C1. Número de trabajadores de salud comunitarios que recibirán apoyo en el uso del Sistema de Información Gerencial en Salud, así como en materia de vigilancia, seguimiento y evaluación, mediante recursos nacionales</t>
  </si>
  <si>
    <t>C2. Número de trabajadores de salud comunitarios que recibirán apoyo en el uso del Sistema de Información Gerencial en Salud, así como en materia de vigilancia, seguimiento y evaluación, mediante recursos externos no procedentes del Fondo Mundial</t>
  </si>
  <si>
    <t>C. Número de trabajadores de salud comunitarios que recibirán apoyo en el uso del Sistema de Información Gerencial en Salud, así como en materia de vigilancia, seguimiento y evaluación, mediante recursos nacionales y recursos externos no procedentes del Fondo Mundial</t>
  </si>
  <si>
    <t>E. Número de trabajadores de salud comunitarios que recibirán apoyo en el uso del Sistema de Información Gerencial en Salud, así como en materia de vigilancia, seguimiento y evaluación mediante el monto de asignación</t>
  </si>
  <si>
    <t>F. Número de trabajadores de salud comunitarios que recibirán apoyo en el uso del Sistema de Información Gerencial en Salud, así como en materia de vigilancia, seguimiento y evaluación, mediante todas las fuentes: C+E</t>
  </si>
  <si>
    <t>Tableau des produits non-malariques de la PEC-C</t>
  </si>
  <si>
    <t>C2. Nombre d'ASC à soutenir par les activités relatives au Système d’information Sanitaire, à la surveillance et au S&amp;E grâce à des ressources externes non liées au Fonds mondial</t>
  </si>
  <si>
    <t>C. Nombre d'ASC à soutenir par les activités relatives au Système d’information Sanitaire, à la surveillance et au S&amp;E par le biais de ressources nationales + ressources externes non liées au Fonds mondial</t>
  </si>
  <si>
    <t>E. Nombre d'ASC à soutenir par les activités relatives au Système d’information Sanitaire, à la surveillance et au S&amp;E par la somme allouée</t>
  </si>
  <si>
    <t xml:space="preserve">Pourcentage d’ASC rémunérés </t>
  </si>
  <si>
    <t>Pourcentage d'ASC appuyés pour des activités liées à la référence/contre-référence</t>
  </si>
  <si>
    <r>
      <t>Organización basada en la com</t>
    </r>
    <r>
      <rPr>
        <sz val="10"/>
        <color theme="1"/>
        <rFont val="Arial"/>
        <family val="2"/>
      </rPr>
      <t>unidad</t>
    </r>
  </si>
  <si>
    <t>Cobertura de los costos de formación y certificación basadas en competencias previas a la prestación del servicio</t>
  </si>
  <si>
    <t>Cobertura de los costos de referencia/ contrarreferencia</t>
  </si>
  <si>
    <t>Tabla 11 de brechas programáticas relativas a los trabajadores de salud comunitarios: productos básicos para la gestión integrada de casos comunitarios no relacionados con la malaria (sales de rehidratación oral y zinc para el tratamiento de la diarrea entre los niños de 2 a 59 meses de edad como parte de la gestión integrada de casos comunitarios)</t>
  </si>
  <si>
    <t>Cobertura de los costos del Sistema de Información Gerencial en Salud, así como en materia de vigilancia, seguimiento y evaluación</t>
  </si>
  <si>
    <t>Porcentaje de trabajadores de salud comunitarios remunerados</t>
  </si>
  <si>
    <t>Porcentaje de trabajadores de salud comunitarios que recibieron supervisión de apoyo integrada</t>
  </si>
  <si>
    <t>Porcentaje de trabajadores de salud comunitarios equipados</t>
  </si>
  <si>
    <t>Porcentaje de trabajadores de salud comunitarios protegidos con EPI</t>
  </si>
  <si>
    <t>Porcentaje de trabajadores de salud comunitarios que recibieron apoyo para la referencia/ contrarreferencia</t>
  </si>
  <si>
    <t>Porcentaje de trabajadores de salud comunitarios que recibieronformación y certificación basadas en competencias previas a la prestación del servicio</t>
  </si>
  <si>
    <t>Porcentaje de trabajadores de salud comunitarios que recibieron formación basada en competencias durante la prestación del servicio</t>
  </si>
  <si>
    <t>Porcentaje de los trabajadores de salud comunitarios que recibieron apoyo en el uso del Sistema de Información Gerencial en Salud, así como en materia de vigilancia, seguimiento y evaluación</t>
  </si>
  <si>
    <t>Programmatic Gap Blank Table (if needed, per priority intervention)</t>
  </si>
  <si>
    <t>The Modular Framework -  https://www.theglobalfund.org/media/4309/fundingmodel_modularframework_handbook_en.pdf</t>
  </si>
  <si>
    <t xml:space="preserve">Referencia: el Manual del Marco Modular - https://www.theglobalfund.org/media/4309/fundingmodel_modularframework_handbook_en.pdf
</t>
  </si>
  <si>
    <t>Global Fund RSSH Information Note - https://www.theglobalfund.org/media/4759/core_resilientsustainablesystemsforhealth_infonote_en.pdf</t>
  </si>
  <si>
    <t>La Nota informativa sobre el SSRS del Fondo Mundial,- https://www.theglobalfund.org/media/4759/core_resilientsustainablesystemsforhealth_infonote_en.pdf</t>
  </si>
  <si>
    <t>Percentage of CHWs who are to receive competency-based pre-service training and certification</t>
  </si>
  <si>
    <t>Percentage of CHWs who are to receive competency-based in-service training</t>
  </si>
  <si>
    <t>Percentage of CHWs who are to receive integrated supportive supervision</t>
  </si>
  <si>
    <t>Percentage of CHWs who are to be equipped</t>
  </si>
  <si>
    <t>Percentage of CHWs to be protected with PPE</t>
  </si>
  <si>
    <t>Percentage of CHWs to be supported for referral / counter-referral</t>
  </si>
  <si>
    <t>Percentage of CHWs to be supported with Health management information system, surveillance and M&amp;E</t>
  </si>
  <si>
    <t>Pourcentage d’ASC qui ont reçu  une formation pré-service et de certification basée sur les compétences</t>
  </si>
  <si>
    <t>Pourcentage  d’ASC qui ont reçu  une formation continue basée sur les compétences</t>
  </si>
  <si>
    <t xml:space="preserve">Pourcentage  d’ASC qui ont reçu  une supervision formative intégrée </t>
  </si>
  <si>
    <t>Pourcentage  d’ASC qui ont reçu un équipement</t>
  </si>
  <si>
    <t>Pourcentage  d’ASC protégés par un EPI</t>
  </si>
  <si>
    <t>Percentageof CHWs to be provided commodities (e.g., condoms, lubricant per the CHW package of services)</t>
  </si>
  <si>
    <t>Pourcentage d'agents de santé communautaires à qui l'on a fourni des produits (par exemple, des préservatifs, du lubrifiant selon le paquet de services des agents de santé communautaires)</t>
  </si>
  <si>
    <t>Porcentaje de ASC que deberían recibir insumos (p.ej. preservativos, lubricantes, según el paquete de servicios de ASC)</t>
  </si>
  <si>
    <t xml:space="preserve">Instructions for filling CHW programmatic gap table: </t>
  </si>
  <si>
    <t xml:space="preserve">Instructions pour compléter le tableau des lacunes programmatiques concernant les ASC : </t>
  </si>
  <si>
    <t xml:space="preserve">Instructions – Tableaux des lacunes programmatiques prioritaires pour les ASC </t>
  </si>
  <si>
    <t>Instrucciones para rellenar la tabla de brechas programáticas relativas a los trabajadores de salud comunitarios:</t>
  </si>
  <si>
    <t>Instructions - Community Health Worker (CHW) Programmatic Gap Tables</t>
  </si>
  <si>
    <t>Country target covered with the allocation amounts:
1) "E" refers to the number of CHWs who are to receive remuneration through the allocation amount. 
2) "F" refers to the number of CHWs who are to receive remuneration through all sources.
3) "G" refers to the remaining gap to country target.</t>
  </si>
  <si>
    <t>Meta del país cubierta con los montos correspondientes a la asignación y por encima de la asignación:
1) "E" se refiere al número de trabajadores de salud comunitarios que van a recibir remuneración previas a la prestación del servicio mediante el monto de la asignación. 
2) "F" se refiere al número de trabajadores de salud comunitarios que van a recibir remuneración previas a la prestación del servicio mediante todas las fuentes de financiamiento.
3) "G" se refiere al déficit restante con respecto a la meta del país.</t>
  </si>
  <si>
    <t>Pour remplir cette feuille de présentation, sélectionnez un lieu géographique et un type de candidat dans les listes déroulantes.</t>
  </si>
  <si>
    <t>La note d'information du Fonds mondial sur le SRPS- https://www.theglobalfund.org/media/4759/core_resilientsustainablesystemsforhealth_infonote_en.pdf</t>
  </si>
  <si>
    <t>"CHW Tables" tab</t>
  </si>
  <si>
    <t>Pestaña  " Tablas de brechas programáticas relativas a los trabajadores de salud comunitarios"</t>
  </si>
  <si>
    <t>Instrucciones - Tablas prioritarias por los trabajadores de salud comunitarios</t>
  </si>
  <si>
    <t>Indicateur : 
Pourcentage d'ASC qui ont été rémunérés.</t>
  </si>
  <si>
    <t xml:space="preserve">Cible nationale devant être couverte par la somme allouée :
1) « E » fait référence au nombre d'ASC qui recevront de rémunération grâce aux fonds de l’allocation. 
2) « F » fait référence au nombre d'ASC qui recevront de rémunération au travers de toutes les sources de financement. 
3) « G » fait référence à l'écart restant par rapport à la cible nationale.
</t>
  </si>
  <si>
    <t>Indicateur : 
Pourcentage d'ASC qui ont reçu une formation pré-service et une certification basée sur les compétences</t>
  </si>
  <si>
    <t>Cible nationale devant être couverte par la somme allouée:
1)  « E »   fait référence au nombre d'ASC qui recevront une supervision formative intégrée grâce aux fonds de l’allocation.
2)  « F »   fait référence au nombre d'ASC qui recevront une supervision formative intégrée au travers de toutes les sources de financement. 
3)  « G »   fait référence à l'écart restant par rapport à la cible nationale.</t>
  </si>
  <si>
    <t>Indicateur : 
Pourcentage des ASC qui ont reçu un équipement.</t>
  </si>
  <si>
    <t>Cible nationale devant être couverte par la somme allouée : 
1)  « E »   fait référence au nombre d'ASC qui doivent être équipés grâce aux fonds de l’allocation.
2)  « F »   fait référence au nombre d'ASC qui doivent être équipés au travers de toutes les sources de financement. 
3)  « G »   fait référence à l'écart restant par rapport à la cible nationale.</t>
  </si>
  <si>
    <t>Indicateur : 
Pourcentage d'ASC protégés par des EPI.</t>
  </si>
  <si>
    <t xml:space="preserve">Cible nationale devant être couverte par la somme allouée : 
1)  « E »   fait référence au nombre d'ASC à protéger avec des EPI grâce aux fonds de l’allocation.
2)  « F »   fait référence au nombre d'ASC à protéger avec des EPI au travers de toutes les sources de financement. 
3)  « G »   fait référence à l'écart restant par rapport à la cible nationale. </t>
  </si>
  <si>
    <t>Indicateur : 
Pourcentage d'ASC soutenus par des activités liées au système de référence/contre-référence.</t>
  </si>
  <si>
    <t>Indicateur : 
Pourcentage d’ASC appuyés par des activités relatives au Système d’Information Sanitaire, à la surveillance et au S&amp;E</t>
  </si>
  <si>
    <t>Indicateur : 
Proportion d'enfants de 2 à 59 mois avec suspicion de pneumonie (respiration rapide) qui ont reçu un traitement antibiotique de première ligne dans la communauté.</t>
  </si>
  <si>
    <t>Cible nationale déjà couverte : 
1)  « C1 »  indique la portion des cibles nationales devant être couvertes par des ressources nationales.
2)  « C2 »  indique la portion des cibles nationales devant être couvertes par des ressources externes non liées au Fonds mondial. 
3)  « C »  indique la portion des cibles nationales devant être couvertes par des ressources nationales + ressources externes non liées au Fonds mondial.</t>
  </si>
  <si>
    <t>Cible nationale devant être couverte par la somme allouée : 
1)  « E »   indique la portion des cibles nationales devant être couvertes par l’allocation.
2)  « F »   la portion des cibles nationales devant être couvertes au travers de toutes les sources de financement. 
3)  « G »   fait référence à l'écart restant par rapport à la cible nationale.</t>
  </si>
  <si>
    <t>Indicateur : 
Proportion d'enfants de 2 à 59 mois souffrant de diarrhée qui ont reçu des sels de réhydratation orale et un traitement au zinc dans la communauté.</t>
  </si>
  <si>
    <t>Cible nationale devant être couverte par la somme allouée : 
1)  « E »   fait référence la portion des cibles nationales devant être couvertes grâce aux fonds de l’allocation.
2)  « F »   fait référence la portion des cibles nationales devant être couvertes au travers de toutes les sources de financement. 
3)  « G »   fait référence à l'écart restant par rapport à la cible nationale.</t>
  </si>
  <si>
    <t>Cible nationale devant être couverte par la somme allouée :
1)  « E »   fait référence au nombre d'ASC qui recevront une formation continue basée sur les compétences grâce aux fonds de l’allocation. 
2)  « F »   fait référence au nombre d'ASC qui recevront une formation continue basée sur les compétences au travers de toutes les sources de financement. 
3)  « G »   fait référence à l'écart restant par rapport à la cible nationale.</t>
  </si>
  <si>
    <t xml:space="preserve">Onglet  «Tableaux des lacunes programmatiques CHW »  </t>
  </si>
  <si>
    <t>F. Nombres d’ASC devant être rémunérés au travers de toutes les sources :  C+E</t>
  </si>
  <si>
    <t xml:space="preserve">G. Déficit restant pour atteindre les cibles nationales :  B – F </t>
  </si>
  <si>
    <t>F. Couverture par le montant de l'allocation et d'autres sources :  C+E</t>
  </si>
  <si>
    <t>Dénominateur :  cibles nationales pour le nombre d'ASC nécessaires selon le PSN ou autre nombre convenu ; Numérateur : Nombre d'ASC qui ont été rémunérés (toutes sources de financement)</t>
  </si>
  <si>
    <t>Dénominateur :  cibles nationales pour le nombre d'ASC nécessaires selon le PSN ou autre nombre convenu ; Numérateur : Nombre d'ASC qui ont reçu une formation pré-service et une certification basées sur les compétences (toutes sources de financement)</t>
  </si>
  <si>
    <t>F. Nombre d'ASC qui recevront une formation pré-service et une certification basées sur les compétences par toutes les sources : C+E</t>
  </si>
  <si>
    <t>Dénominateur : cibles nationales pour le nombre d'ASC nécessaires selon le PSN ou autre nombre convenu ; Numérateur : Nombre d'ASC qui doivent recevoir une formation continue basée sur les compétences (toutes sources de financement)</t>
  </si>
  <si>
    <t>F. Nombre d'ASC qui doivent recevoir une formation continue basée sur les compétences par toutes les sources : C+E</t>
  </si>
  <si>
    <t>Dénominateur : cibles nationales pour le nombre d'ASC nécessaires selon les PSN ou autre nombre convenu ; Numérateur: Nombre d'ASC qui doivent recevoir une supervision formative intégrée (toutes sources de financement)</t>
  </si>
  <si>
    <t>F. Nombre d'ASC à protéger avec des EPI par toutes les sources : C+E</t>
  </si>
  <si>
    <t>F. Nombre d'ASC devant recevoir des produits par toutes sources : C+E</t>
  </si>
  <si>
    <t>Dénominateur : cible nationale pour le nombre d'ASC nécessaires selon le PSN ou autre nombre convenu ; Numérateur: Nombre d'ASC dont le coût liés aux  référence/contre référence a été couvert (toutes sources de financement)</t>
  </si>
  <si>
    <t xml:space="preserve">F. Nombre d'ASC à appuyer pour la référence/contre-référence par toutes sources : C + E </t>
  </si>
  <si>
    <t>F. Nombre d'ASC à soutenir par les activités relatives au Système d’information Sanitaire, à la surveillance et au S&amp;E par toues les sources de financement : C+E</t>
  </si>
  <si>
    <t>Référence : le Manuel du cadre modulaire - https://www.theglobalfund.org/media/4309/fundingmodel_modularframework_handbook_en.pdf</t>
  </si>
  <si>
    <t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t>
  </si>
  <si>
    <t>Cible nationale devant être couverte par la somme allouée :
1)  « E »   fait référence au nombre d'ASC qui recevront une formation et certification pré-service basée sur les compétences grâce aux fonds de l’allocation. 
2)  « F »   fait référence au nombre d'ASC qui recevront une formation et certification pré-service basée sur les compétences au travers de toutes les sources de financement. 
3)  « G »   fait référence à l'écart restant par rapport à la cible nationale.</t>
  </si>
  <si>
    <t>Indicateur :
Pourcentage d'ASC qui ont reçu une formation continue basée sur les compétences.</t>
  </si>
  <si>
    <t>Cible nationale devant être couverte par la somme allouée : 
1)  « E »  fait référence au nombre d'ASC qui reçoivent des produits grâce aux fonds de l’allocation.
2)  « F »  fait référence au nombre d'ASC qui reçoivent des produits au travers de toutes les sources de financement. 
3)  « G »  fait référence à l'écart restant par rapport à la cible nationale.</t>
  </si>
  <si>
    <t>Note: If funding for more than one type of CHW is being requested in the same funding request, applicants are encouraged to complete separate CHW Programmatic Gap Tables (excel files) if the applicant finds this easier and more clear. Alternatively, applicants may use a single CHW Programmatic Gap Table (excel file) combining the data across the CHW types in the relevant cells and providing the disaggregated data for each type of CHW in the “Comments” cells. In user testing, most users have provided feedback that completing separate CHW Programmatic Gap Tables (excel files) for each type of CHW was most simple and useful as it enabled funding gaps and priorities for Global Fund investment for each type of CHW to be clearly identified and then inserted into the funding request.</t>
  </si>
  <si>
    <t>If your country would like to request funding for non-malaria iCCM commodities and meets eligibility requirements (see Annex 3 on pages 74-75 of the RSSH Information Note), please complete the tab "non-malaria iCCM commodities" in the CHW Programmatic Gap Table.</t>
  </si>
  <si>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"B" refers to country targets for the number of CHWs needed by year (per NSP or agreed number). </t>
    </r>
    <r>
      <rPr>
        <sz val="11"/>
        <color rgb="FFFF0000"/>
        <rFont val="Arial"/>
        <family val="2"/>
      </rPr>
      <t>Put the data source and any comments in column F.</t>
    </r>
  </si>
  <si>
    <r>
      <t xml:space="preserve">Comments/Assumptions:
</t>
    </r>
    <r>
      <rPr>
        <sz val="11"/>
        <color rgb="FFFF0000"/>
        <rFont val="Arial"/>
        <family val="2"/>
      </rPr>
      <t>Specify the data sources and the agreed amount of remuneration for the CHWs.</t>
    </r>
  </si>
  <si>
    <t>The purpose of the table is to systematically identify funding gaps for competency-based pre-service training and certification of CHWs and the number of CHWs to be supported with competency-based pre-service training and certification through the Global Fund allocation amount (to feed into the Global Fund funding request).</t>
  </si>
  <si>
    <t>The purpose of the table is to systematically identify funding gaps for remuneration of CHWs and the number of CHWs to be supported with remuneration through the Global Fund allocation amount (to feed into the Global Fund funding request).</t>
  </si>
  <si>
    <t>Data source: 
Specify the source of data for latest results in cell F8.</t>
  </si>
  <si>
    <t>Data source: 
Specify the source of data for latest results in cell F38.</t>
  </si>
  <si>
    <r>
      <t xml:space="preserve">Current estimated country need:
1) "A" refers to the total estimated number of CHWs needed by year (may be higher than the NSP target). </t>
    </r>
    <r>
      <rPr>
        <sz val="11"/>
        <color rgb="FFFF0000"/>
        <rFont val="Arial"/>
        <family val="2"/>
      </rPr>
      <t xml:space="preserve">Put the data source and any comments in column F.
</t>
    </r>
    <r>
      <rPr>
        <sz val="11"/>
        <color theme="1"/>
        <rFont val="Arial"/>
        <family val="2"/>
      </rPr>
      <t xml:space="preserve">2) "B" refers to country targets for number of CHWs needed </t>
    </r>
    <r>
      <rPr>
        <sz val="11"/>
        <color rgb="FFFF0000"/>
        <rFont val="Arial"/>
        <family val="2"/>
      </rPr>
      <t>by year (per NSP or agreed number). Put the data source and any comments in column F</t>
    </r>
    <r>
      <rPr>
        <sz val="11"/>
        <color theme="1"/>
        <rFont val="Arial"/>
        <family val="2"/>
      </rPr>
      <t>.</t>
    </r>
  </si>
  <si>
    <r>
      <t>Country target already covered:
1) "C1" refers to the number of CHWs who are to receive competency-based pre-service training and certification through domestic resources.</t>
    </r>
    <r>
      <rPr>
        <sz val="11"/>
        <color rgb="FFFF0000"/>
        <rFont val="Arial"/>
        <family val="2"/>
      </rPr>
      <t xml:space="preserve"> Put the data source and any comments in column F.</t>
    </r>
    <r>
      <rPr>
        <sz val="11"/>
        <color theme="1"/>
        <rFont val="Arial"/>
        <family val="2"/>
      </rPr>
      <t xml:space="preserve">
2) "C2" refers to the number of CHWs who are to receive competency-based pre-service training and certification through non-Global Fund external resources. </t>
    </r>
    <r>
      <rPr>
        <sz val="11"/>
        <color rgb="FFFF0000"/>
        <rFont val="Arial"/>
        <family val="2"/>
      </rPr>
      <t>Put the data source and specify the number of CHWs to be supported by source of non-GF external funding for each year in column F.</t>
    </r>
    <r>
      <rPr>
        <sz val="11"/>
        <color theme="1"/>
        <rFont val="Arial"/>
        <family val="2"/>
      </rPr>
      <t xml:space="preserve">
3) "C" refers to the number of CHWs who are to receive competency-based pre-service training and certification through domestic + non-Global fund external resources. </t>
    </r>
    <r>
      <rPr>
        <sz val="11"/>
        <color rgb="FFFF0000"/>
        <rFont val="Arial"/>
        <family val="2"/>
      </rPr>
      <t>Put the data source and any comments in column F.</t>
    </r>
  </si>
  <si>
    <t>The purpose of the table is to systematically identify funding gaps for competency-based in-service training of CHWs and the number of CHWs to be supported with competency-based in-service training through the Global Fund allocation amount (to feed into the Global Fund funding request).</t>
  </si>
  <si>
    <t>Data source: 
Specify the source of data for latest results in cell F68.</t>
  </si>
  <si>
    <r>
      <t xml:space="preserve">Comments/Assumptions:
</t>
    </r>
    <r>
      <rPr>
        <sz val="11"/>
        <color rgb="FFFF0000"/>
        <rFont val="Arial"/>
        <family val="2"/>
      </rPr>
      <t>Include details on the package of competency-based in-service training</t>
    </r>
  </si>
  <si>
    <r>
      <t xml:space="preserve">Comments/Assumptions:
</t>
    </r>
    <r>
      <rPr>
        <sz val="11"/>
        <color rgb="FFFF0000"/>
        <rFont val="Arial"/>
        <family val="2"/>
      </rPr>
      <t>Include details on the package of competency-based pre-service training and certification.</t>
    </r>
  </si>
  <si>
    <r>
      <t xml:space="preserve">Current estimated country need:
1) "A" refers to the total estimated number of CHWs needed by year (may be higher than the NSP target). </t>
    </r>
    <r>
      <rPr>
        <sz val="11"/>
        <color rgb="FFFF0000"/>
        <rFont val="Arial"/>
        <family val="2"/>
      </rPr>
      <t xml:space="preserve">Put the data source and any comments in column F.
</t>
    </r>
    <r>
      <rPr>
        <sz val="11"/>
        <color theme="1"/>
        <rFont val="Arial"/>
        <family val="2"/>
      </rPr>
      <t xml:space="preserve">2) "B" refers to country targets for number of CHWs </t>
    </r>
    <r>
      <rPr>
        <sz val="11"/>
        <color rgb="FFFF0000"/>
        <rFont val="Arial"/>
        <family val="2"/>
      </rPr>
      <t>needed by year (per NSP or agreed number). Put the data source and any comments in column F.</t>
    </r>
  </si>
  <si>
    <t>The purpose of the table is to systematically identify funding gaps for integrated supportive supervision of CHWs and the number of CHWs to be supported with integrated supportive supervision through the Global Fund allocation amount (to feed into the Global Fund funding request).</t>
  </si>
  <si>
    <t>Data source: 
Put the source of data for latest results in cell F98.</t>
  </si>
  <si>
    <r>
      <t xml:space="preserve">Comments/Assumptions:
1) Integrated supportive supervision costs </t>
    </r>
    <r>
      <rPr>
        <sz val="11"/>
        <color rgb="FFFF0000"/>
        <rFont val="Arial"/>
        <family val="2"/>
      </rPr>
      <t>should</t>
    </r>
    <r>
      <rPr>
        <sz val="11"/>
        <color theme="1"/>
        <rFont val="Arial"/>
        <family val="2"/>
      </rPr>
      <t xml:space="preserve"> include all </t>
    </r>
    <r>
      <rPr>
        <sz val="11"/>
        <color rgb="FFFF0000"/>
        <rFont val="Arial"/>
        <family val="2"/>
      </rPr>
      <t>components</t>
    </r>
    <r>
      <rPr>
        <sz val="11"/>
        <color theme="1"/>
        <rFont val="Arial"/>
        <family val="2"/>
      </rPr>
      <t xml:space="preserve"> needed to ensure quality, integrated supportive supervision of CHWs, including but not limited to: costs for recruitment, remuneration, training, equipment, and supervision of CHW supervisors, as well as implementation costs (e.g., travel costs, per diems) for supervision of CHWs. 
2) Specify the </t>
    </r>
    <r>
      <rPr>
        <sz val="11"/>
        <color rgb="FFFF0000"/>
        <rFont val="Arial"/>
        <family val="2"/>
      </rPr>
      <t>components for integrated supportive supervision in your country.</t>
    </r>
  </si>
  <si>
    <t>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t>
  </si>
  <si>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"B" refers to country targets for the number of CHWs needed </t>
    </r>
    <r>
      <rPr>
        <sz val="11"/>
        <color rgb="FFFF0000"/>
        <rFont val="Arial"/>
        <family val="2"/>
      </rPr>
      <t>by year (per NSP or agreed number). Put the data source and any comments in column F.</t>
    </r>
  </si>
  <si>
    <t>The purpose of the table is to systematically identify funding gaps for equipment for CHWs and the number of CHWs to be supported with equipment through the Global Fund allocation amount (to feed into the Global Fund funding request).</t>
  </si>
  <si>
    <t>Data source: 
Put the source of data for latest results in cell F130.</t>
  </si>
  <si>
    <r>
      <t xml:space="preserve">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referral/counter-referral are included here Table 8 is not needed)) backpack, uniform, rain gear and boots, flashlight, thermometer, </t>
    </r>
    <r>
      <rPr>
        <sz val="11"/>
        <color rgb="FFFF0000"/>
        <rFont val="Arial"/>
        <family val="2"/>
      </rPr>
      <t>mid-upper arm circumference (MUAC) strip</t>
    </r>
    <r>
      <rPr>
        <sz val="11"/>
        <color theme="1"/>
        <rFont val="Arial"/>
        <family val="2"/>
      </rPr>
      <t xml:space="preserve">/shakir tape, respiratory timers for respiratory illness. 
2) </t>
    </r>
    <r>
      <rPr>
        <sz val="11"/>
        <color rgb="FFFF0000"/>
        <rFont val="Arial"/>
        <family val="2"/>
      </rPr>
      <t>Specify the equipment required for CHWs in your country.</t>
    </r>
  </si>
  <si>
    <r>
      <t>Current estimated country need:
1) "A" refers to the total estimated number of CHWs needed by year (may be higher than the NSP target).</t>
    </r>
    <r>
      <rPr>
        <sz val="11"/>
        <color rgb="FFFF0000"/>
        <rFont val="Arial"/>
        <family val="2"/>
      </rPr>
      <t xml:space="preserve"> Put the data source and any comments in column F.</t>
    </r>
    <r>
      <rPr>
        <sz val="11"/>
        <color theme="1"/>
        <rFont val="Arial"/>
        <family val="2"/>
      </rPr>
      <t xml:space="preserve">
2) "B" refers to country targets for number of CHWs </t>
    </r>
    <r>
      <rPr>
        <strike/>
        <sz val="11"/>
        <color rgb="FF04198F"/>
        <rFont val="Arial"/>
        <family val="2"/>
      </rPr>
      <t>needed per NSP or agreed number.</t>
    </r>
    <r>
      <rPr>
        <sz val="11"/>
        <color rgb="FFFF0000"/>
        <rFont val="Arial"/>
        <family val="2"/>
      </rPr>
      <t>by year (per NSP or agreed number). Put the data source and any comments in column F.</t>
    </r>
  </si>
  <si>
    <t>Country target to be covered with the allocation amount:
1) "E" refers to the number of CHWs who are to be equipped through the allocation amount. 
2) "F" refers to the number of CHWs who are to be equipped through all sources.
3) "G" refers to the remaining gap to country target.</t>
  </si>
  <si>
    <t>Data source: 
Put the source of data for latest results in cell F160.</t>
  </si>
  <si>
    <t>The purpose of the table is to systematically identify funding gaps for PPE for CHWs and the number of CHWs to be supported with PPE through the Global Fund allocation amount (to feed into the Global Fund funding request).</t>
  </si>
  <si>
    <r>
      <t xml:space="preserve">Comments/Assumptions:
1) Types of PPE depend on the role of the CHW and national protocols for PPE.
2) </t>
    </r>
    <r>
      <rPr>
        <sz val="11"/>
        <color rgb="FFFF0000"/>
        <rFont val="Arial"/>
        <family val="2"/>
      </rPr>
      <t>Specify the types of PPE required for CHWs in your country.</t>
    </r>
  </si>
  <si>
    <t>Data source: 
Put the source of data for latest results in cell F190.</t>
  </si>
  <si>
    <t xml:space="preserve">Indicator: 
Percentage of CHWs to be provided commodities per the CHW package of services (e.g., condoms and lubricant for HIV prevention if CHW provide HIV prevention services). </t>
  </si>
  <si>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"B" refers to country targets for number of CHWs needed </t>
    </r>
    <r>
      <rPr>
        <sz val="11"/>
        <color rgb="FFFF0000"/>
        <rFont val="Arial"/>
        <family val="2"/>
      </rPr>
      <t>by year (per NSP or agreed number). Put the data source and any comments in column F.</t>
    </r>
  </si>
  <si>
    <t>Programmatic gap:
"D" refers to the expected annual gap in meeting the target.</t>
  </si>
  <si>
    <r>
      <t xml:space="preserve">Programmatic gap:
</t>
    </r>
    <r>
      <rPr>
        <sz val="11"/>
        <color rgb="FFFF0000"/>
        <rFont val="Arial"/>
        <family val="2"/>
      </rPr>
      <t>"D"</t>
    </r>
    <r>
      <rPr>
        <sz val="11"/>
        <color theme="1"/>
        <rFont val="Arial"/>
        <family val="2"/>
      </rPr>
      <t xml:space="preserve"> refers to the expected annual gap in meeting the target.</t>
    </r>
  </si>
  <si>
    <r>
      <t xml:space="preserve">Programmatic gap:
</t>
    </r>
    <r>
      <rPr>
        <sz val="11"/>
        <color rgb="FFFF0000"/>
        <rFont val="Arial"/>
        <family val="2"/>
      </rPr>
      <t xml:space="preserve">"D" </t>
    </r>
    <r>
      <rPr>
        <sz val="11"/>
        <color theme="1"/>
        <rFont val="Arial"/>
        <family val="2"/>
      </rPr>
      <t>refers to the expected annual gap in meeting the target.</t>
    </r>
  </si>
  <si>
    <t>Indicator:
Percentage of CHWs supported for referral/counter-referral.</t>
  </si>
  <si>
    <t>Data source: 
Put the source of data for latest results in cell F220.</t>
  </si>
  <si>
    <t>The purpose of the table is to systematically identify funding gaps for referral / counter-referral costs for CHWs and the number of CHWs to be supported for referral / counter-referral through the Global Fund allocation amount (to feed into the Global Fund funding request).</t>
  </si>
  <si>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"B" refers to country targets for number of CHWs needed </t>
    </r>
    <r>
      <rPr>
        <sz val="11"/>
        <color rgb="FFFF0000"/>
        <rFont val="Arial"/>
        <family val="2"/>
      </rPr>
      <t>by year (per NSP or agreed number). Put the data source and any comments in column F</t>
    </r>
    <r>
      <rPr>
        <sz val="11"/>
        <color theme="1"/>
        <rFont val="Arial"/>
        <family val="2"/>
      </rPr>
      <t>.</t>
    </r>
  </si>
  <si>
    <r>
      <t xml:space="preserve">Country target already covered:
1) "C1" refers to the number of CHWs to be supported by a referral/counter-referral system through domestic resources. </t>
    </r>
    <r>
      <rPr>
        <sz val="11"/>
        <color rgb="FFFF0000"/>
        <rFont val="Arial"/>
        <family val="2"/>
      </rPr>
      <t>Put the data source and any comments in column F.</t>
    </r>
    <r>
      <rPr>
        <sz val="11"/>
        <color theme="1"/>
        <rFont val="Arial"/>
        <family val="2"/>
      </rPr>
      <t xml:space="preserve">
2) "C2" refers to the number of CHWs to be supported by a referral/counter-referral system through non-Global Fund external resources. </t>
    </r>
    <r>
      <rPr>
        <sz val="11"/>
        <color rgb="FFFF0000"/>
        <rFont val="Arial"/>
        <family val="2"/>
      </rPr>
      <t xml:space="preserve">Put the data source and specify the number of CHWs to be supported by source of non-GF external funding for each year in column F. </t>
    </r>
    <r>
      <rPr>
        <sz val="11"/>
        <color theme="1"/>
        <rFont val="Arial"/>
        <family val="2"/>
      </rPr>
      <t xml:space="preserve">
3) "C" refers to the Number of CHWs to be supported by a referral/counter-referral system through domestic + non-Global Fund external resources. </t>
    </r>
    <r>
      <rPr>
        <sz val="11"/>
        <color rgb="FFFF0000"/>
        <rFont val="Arial"/>
        <family val="2"/>
      </rPr>
      <t>Put the data source and any comments in column F.</t>
    </r>
  </si>
  <si>
    <t>Country target to be covered with the allocation amount:
1) "E" refers to the number of CHWs to be supported by a referral/counter-referral through the allocation amount. 
2) "F" refers to the number of CHWs to be supported by a referral/counter-referral system through all sources.
3) "G" refers to the remaining gap to country target.</t>
  </si>
  <si>
    <t>The purpose of the table is to systematically identify funding gaps for health management information system, surveillance and M&amp;E costs for CHWs and the number of CHWs to be supported for health management information system, surveillance and M&amp;E costs through the Global Fund allocation amount (to feed into the Global Fund funding request).</t>
  </si>
  <si>
    <t>Data source: 
Put the source of data for latest results in cell F250.</t>
  </si>
  <si>
    <r>
      <t xml:space="preserve">Comments/Assumptions: 
1) Health management information system, surveillance and M&amp;E costs </t>
    </r>
    <r>
      <rPr>
        <sz val="11"/>
        <color rgb="FFFF0000"/>
        <rFont val="Arial"/>
        <family val="2"/>
      </rPr>
      <t>may</t>
    </r>
    <r>
      <rPr>
        <sz val="11"/>
        <color theme="1"/>
        <rFont val="Arial"/>
        <family val="2"/>
      </rPr>
      <t xml:space="preserve"> include,</t>
    </r>
    <r>
      <rPr>
        <sz val="11"/>
        <color rgb="FFFF0000"/>
        <rFont val="Arial"/>
        <family val="2"/>
      </rPr>
      <t xml:space="preserve"> for example</t>
    </r>
    <r>
      <rPr>
        <sz val="11"/>
        <color theme="1"/>
        <rFont val="Arial"/>
        <family val="2"/>
      </rPr>
      <t xml:space="preserve">: registers, paper-based job aides, routine reporting forms, CHW master list development (including data collection as needed) and maintenance in a registry, mobile digital health tools (phones/tablets, sim cards, communications allowance) for CHWs and CHW supervisors. </t>
    </r>
    <r>
      <rPr>
        <sz val="11"/>
        <color rgb="FFFF0000"/>
        <rFont val="Arial"/>
        <family val="2"/>
      </rPr>
      <t>Refer to the sections “Monitoring and Evaluation Systems” and “Digital Health” in the RSSH Information Note and Global Fund Modular Framework Handbook.</t>
    </r>
    <r>
      <rPr>
        <sz val="11"/>
        <color theme="1"/>
        <rFont val="Arial"/>
        <family val="2"/>
      </rPr>
      <t xml:space="preserve">
2)  </t>
    </r>
    <r>
      <rPr>
        <sz val="11"/>
        <color rgb="FFFF0000"/>
        <rFont val="Arial"/>
        <family val="2"/>
      </rPr>
      <t>Specify the details on the health management information system, surveillance and M&amp;E costs included in this table for your country</t>
    </r>
    <r>
      <rPr>
        <sz val="11"/>
        <color theme="1"/>
        <rFont val="Arial"/>
        <family val="2"/>
      </rPr>
      <t>.</t>
    </r>
  </si>
  <si>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"B" refers to country targets for number of CHWs needed b</t>
    </r>
    <r>
      <rPr>
        <sz val="11"/>
        <color rgb="FFFF0000"/>
        <rFont val="Arial"/>
        <family val="2"/>
      </rPr>
      <t>y year (per NSP or agreed number). Put the data source and any comments in column F.</t>
    </r>
  </si>
  <si>
    <r>
      <t xml:space="preserve">Country target already covered:
1) "C1" refers to the number of CHWs to be supported with Health management information system, surveillance and M&amp;E through domestic resources. </t>
    </r>
    <r>
      <rPr>
        <sz val="11"/>
        <color rgb="FFFF0000"/>
        <rFont val="Arial"/>
        <family val="2"/>
      </rPr>
      <t>Put the data source and any comments in column F.</t>
    </r>
    <r>
      <rPr>
        <sz val="11"/>
        <color theme="1"/>
        <rFont val="Arial"/>
        <family val="2"/>
      </rPr>
      <t xml:space="preserve">
2) "C2" refers to the number of CHWs to be supported with Health management information system, surveillance and M&amp;E through non-Global Fund external resources. </t>
    </r>
    <r>
      <rPr>
        <sz val="11"/>
        <color rgb="FFFF0000"/>
        <rFont val="Arial"/>
        <family val="2"/>
      </rPr>
      <t>Put the data source and specify the number of CHWs to be supported by source of non-GF external funding for each year in column F.</t>
    </r>
    <r>
      <rPr>
        <sz val="11"/>
        <color theme="1"/>
        <rFont val="Arial"/>
        <family val="2"/>
      </rPr>
      <t xml:space="preserve">
3) "C" refers to the number of CHWs to be supported with Health management information system, surveillance and M&amp;E through domestic + non-Global Fund external resources. </t>
    </r>
    <r>
      <rPr>
        <sz val="11"/>
        <color rgb="FFFF0000"/>
        <rFont val="Arial"/>
        <family val="2"/>
      </rPr>
      <t>Put the data source and any comments in column F.</t>
    </r>
  </si>
  <si>
    <r>
      <t xml:space="preserve">Country target to be covered with the allocation amount:
1) "E" refers to the number of CHWs whose cost of </t>
    </r>
    <r>
      <rPr>
        <sz val="11"/>
        <color rgb="FFFF0000"/>
        <rFont val="Arial"/>
        <family val="2"/>
      </rPr>
      <t>HMIS, surveillance and M&amp;E</t>
    </r>
    <r>
      <rPr>
        <sz val="11"/>
        <color theme="1"/>
        <rFont val="Arial"/>
        <family val="2"/>
      </rPr>
      <t xml:space="preserve"> is planned to be covered by the allocation amount. 
2) "F" refers to the number of CHWs to be supported with Health management information system, surveillance and M&amp;E through all sources. 
3) "G" refers to the remaining gap to country target. </t>
    </r>
  </si>
  <si>
    <t>Cible nationale devant être couverte par la somme allouée : 
1)  « E »   fait référence au nombre d'ASC à soutenir par des  activités liées au système de référence / contre-référence grâce aux fonds de l’allocation.
2)  « F »   fait référence au nombre à soutenir par des  activités liées au système de référence / contre-référence au travers de toutes les sources de financement. 
3)  « G »   fait référence à l'écart restant par rapport à la cible nationale.</t>
  </si>
  <si>
    <r>
      <t xml:space="preserve">Programmatic gap:
</t>
    </r>
    <r>
      <rPr>
        <sz val="11"/>
        <color rgb="FFFF0000"/>
        <rFont val="Arial"/>
        <family val="2"/>
      </rPr>
      <t xml:space="preserve">"D" </t>
    </r>
    <r>
      <rPr>
        <sz val="11"/>
        <color theme="1"/>
        <rFont val="Arial"/>
        <family val="2"/>
      </rPr>
      <t>refers to the expected annual gap in meeting the country target.</t>
    </r>
  </si>
  <si>
    <t>The community health worker (CHW) programmatic gap tables are intended to support countries to systematically identify funding gaps across the systems components needed for CHWs to be effective – and thereby identify priorities for inclusion in funding requests to the Global Fund. This will support countries to shift away from piecemeal approaches to investment in CHWs and towards comprehensive and well-designed investments across systems components. Completion of the CHW Programmatic Gap Table is mandatory for all funding requests that request funds for any type of CHW (including peers) or CHW supervisors. This applies to all funding requests (disease-specific funding requests and RSSH funding requests). Applicants should complete the programmatic gap tables for: 
          &gt; Remuneration
          &gt; Training
          &gt; Supervision
          &gt; Equipment
          &gt; Referral and counter-referral
          &gt; HMIS and M&amp;E costs</t>
  </si>
  <si>
    <r>
      <t xml:space="preserve">Programmatic gap:
</t>
    </r>
    <r>
      <rPr>
        <sz val="11"/>
        <color theme="0"/>
        <rFont val="Arial"/>
        <family val="2"/>
      </rPr>
      <t>"D"</t>
    </r>
    <r>
      <rPr>
        <sz val="11"/>
        <color theme="1"/>
        <rFont val="Arial"/>
        <family val="2"/>
      </rPr>
      <t xml:space="preserve"> refers to the expected annual gap in meeting the country target.</t>
    </r>
  </si>
  <si>
    <r>
      <t>Country target already covered:
1) "C1" refers to the number of CHWs who are to receive remuneration through domestic resources.</t>
    </r>
    <r>
      <rPr>
        <sz val="11"/>
        <color rgb="FFFF0000"/>
        <rFont val="Arial"/>
        <family val="2"/>
      </rPr>
      <t xml:space="preserve"> Put the data source and any comments in column F.</t>
    </r>
    <r>
      <rPr>
        <sz val="11"/>
        <color theme="1"/>
        <rFont val="Arial"/>
        <family val="2"/>
      </rPr>
      <t xml:space="preserve">
2) "C2" refers to the number of CHWs who are to receive remuneration through non-Global Fund external resources.</t>
    </r>
    <r>
      <rPr>
        <sz val="11"/>
        <color theme="0"/>
        <rFont val="Arial"/>
        <family val="2"/>
      </rPr>
      <t xml:space="preserve"> Put the data source and specify the number of CHWs to be supported by source of non-Global Fund external funding for each year in column F.</t>
    </r>
    <r>
      <rPr>
        <sz val="11"/>
        <color theme="1"/>
        <rFont val="Arial"/>
        <family val="2"/>
      </rPr>
      <t xml:space="preserve">
3) "C" refers to the number of CHWs who are to receive remuneration through domestic + non-Global Fund external resources. </t>
    </r>
    <r>
      <rPr>
        <sz val="11"/>
        <color theme="0"/>
        <rFont val="Arial"/>
        <family val="2"/>
      </rPr>
      <t>Put the data source and any comments in column F.</t>
    </r>
  </si>
  <si>
    <t>For guidance on investment in these system components, please refer to the below documents:</t>
  </si>
  <si>
    <t xml:space="preserve">A.  Nombre total estimé d'ASC nécessaires par an </t>
  </si>
  <si>
    <t>C1. Nombre d'ASC qui doivent être équipés grâce aux ressources nationales</t>
  </si>
  <si>
    <t>C1. Nombre d'ASC à protéger avec des EPI grâce aux ressources nationales</t>
  </si>
  <si>
    <t>C2. Nombre d'ASC à protéger avec des EPI grâce à des ressources externes non financées par le Fonds mondial</t>
  </si>
  <si>
    <t>C. Nombre d'ASC dont le coût de l'EPI doit être couvert par des ressources internes + externes non liées au Fonds mondial</t>
  </si>
  <si>
    <t>Dénominateur: cible nationale pour le nombre d'ASC nécessaires selon le PSN ou autre nombre convenu ; Numérateur: Nombre d'ASC à protéger avec des EPI (toutes sources de financement)</t>
  </si>
  <si>
    <t xml:space="preserve">E. Nombre d'ASC à protéger avec des EPI grâce au montant de l'allocation
</t>
  </si>
  <si>
    <t>La tabla de brechas programáticas de los trabajadores de salud comunitarios  @tienen como objetivo ayudar a los países a identificar, de manera sistemática, las brechas de financiación en los componentes del sistema necesarios para la implementación eficiente de los trabajadores de salud comunitarios, y así identificar las prioridades a incluir en las solicitudes de financiamiento del Fondo Mundial.  Esto ayudara a los países a alejarse de inversiones en los trabajadores de salud comunitarios fragmentadas y moverse hacia inversiones integrales y bien diseñadas que cubran todos los componentes del sistema. 
En todas las solicitudes de   financiamiento con las que se soliciten fondos para trabajadores de salud comunitarios (todos los tipos, incluidos los educadores de pares de poblaciones clave y vulnerables) o supervisores de trabajadores de salud comunitarios, se deberán completar las tablas de brechas programáticas relativas a los trabajadores de salud comunitarios. Esto se aplica a todas las solicitudes de financiamiento (solicitudes de financiamiento para enfermedades y para SSRS). Complete las tablas de brechas programáticas con los datos sobre:
         &gt; la remuneración
         &gt; la formación
         &gt; la supervisión
         &gt; el equipamiento
         &gt; la derivación bidireccional
         &gt; los costos del SIGS y de seguimiento y evaluación</t>
  </si>
  <si>
    <t>Tabla 8 de brechas programáticas relativas a los trabajadores de salud comunitarios - Cobertura de los costos de la derivación bidireccional</t>
  </si>
  <si>
    <t>Denominador: meta del país en cuanto al número de trabajadores de salud comunitarios necesarios en función del Plan Estratégico Nacional o según el número acordado; Numerador: número de trabajadores de salud comunitarios cuyos costos en materia de la derivación bidireccional se han cubierto (todas las fuentes de financiamiento)</t>
  </si>
  <si>
    <t>C1. Número de trabajadores de salud comunitarios que recibirán apoyo para la derivación bidireccional mediante recursos nacionales</t>
  </si>
  <si>
    <t>C2. Número de trabajadores de salud comunitarios que recibirán apoyo para la derivación bidireccional a mediante recursos externos no procedentes del Fondo Mundial</t>
  </si>
  <si>
    <t>C. Número de trabajadores de salud comunitarios que recibirán apoyo para la derivación bidireccional mediante recursos nacionales y recursos externos no procedentes del Fondo Mundial</t>
  </si>
  <si>
    <t>E. Número de trabajadores de salud comunitarios que recibirán apoyo para la derivación bidireccional mediante el monto de asignación</t>
  </si>
  <si>
    <t>F. Número de trabajadores de salud comunitarios que recibirán apoyo para la derivación bidireccional mediante todas las fuentes: C+E</t>
  </si>
  <si>
    <t>Tabla 8 de brechas programáticas relativas a los trabajadores de salud comunitarios - Cobertura de los costos de la derivación bidireccional</t>
  </si>
  <si>
    <t>Indicador:
Porcentaje de trabajadores de salud comunitarios que recibieron apoyo para la la derivación bidireccional.</t>
  </si>
  <si>
    <t>Meta del país que se va a financiar con el monto asignado:
1) "E" se refiere al número de trabajadores de salud comunitarios que recibirán el apoyo de un sistema de la derivación bidireccional mediante el monto de asignación.
2) "F" se refiere al número de trabajadores de salud comunitarios que recibirán el apoyo de un sistema de la derivación bidireccional mediante todas las fuentes.
3) "G" se refiere al déficit restante con respecto a la meta del país.</t>
  </si>
  <si>
    <t>Remarque : Si un financement pour plus d'un type d’ASC est demandé dans la même demande de financement, les candidats sont encouragés à remplir des tableaux séparés des lacunes programmatiques des ASC (fichiers Excel) si le candidat trouve cela plus facile et plus clair. Les candidats peuvent également utiliser un seul tableau des lacunes programmatiques des ASC (fichier Excel) en combinant les données des différents types des ASC dans les cellules appropriées et en fournissant les données désagrégées pour chaque type d'ASC dans les cellules "Commentaires". Lors des tests d’utilisation de ces tables, la plupart des utilisateurs ont indiqué qu'il était plus simple et plus utile de remplir des tableaux des lacunes programmatiques des ASC (fichiers Excel) pour chaque type d'ASC, car cela permettait d'identifier clairement les lacunes de financement et les priorités d'investissement du Fonds mondial pour chaque type d'ASC, puis de les insérer dans la demande de financement.</t>
  </si>
  <si>
    <r>
      <t xml:space="preserve">Nota : Si la financiación de más de un tipo de trabajador de salud comunitario se solicita en la misma solicitud de financiamiento, se anima a los candidatos a completar diferentes tablas de brechas programáticas de trabajadores de salud comunitarios (Ficheros Excel) si se considera que es más fácil y claro.  El candidato también puede utilizar una sola tabla de brechas programáticas de trabajadores de salud comunitarios (fichero Excel) y combinar los datos de los diferentes tipos de trabajadores de salud comunitarios en las celdas relevantes, proporcionando los datos desagregados para cada tipo de trabajador de salud comunitario en la celda de “Comentarios”. Durante las pruebas, la mayoría de usuarios indicaron que era más simple y más útil rellenar las tablas de brechas programáticas de los trabajadores de salud comunitarios para cada tipo de trabajador de salud comunitario, ya que eso permitía identificar claramente las brechas de financiamiento y prioridades para la inversión del Fondo Mundial para cada tipo de </t>
    </r>
    <r>
      <rPr>
        <sz val="11"/>
        <color theme="1"/>
        <rFont val="Calibri"/>
        <family val="2"/>
      </rPr>
      <t xml:space="preserve"> </t>
    </r>
    <r>
      <rPr>
        <sz val="12"/>
        <color rgb="FF0000FF"/>
        <rFont val="Arial"/>
        <family val="2"/>
      </rPr>
      <t xml:space="preserve">trabajador de salud comunitario y así poder introducirlo en la solicitud de financiamiento.  </t>
    </r>
  </si>
  <si>
    <t>Pour une orientation  sur ces investissement dans ces composantes du système, veuillez consulter les documents ci-dessous :</t>
  </si>
  <si>
    <t>Para obtener orientación sobre la inversión en estos componentes del sistema, consulte los documentos en la lista siguiente:</t>
  </si>
  <si>
    <t>Cible du pays déjà couverte : 
1) « C1 » fait référence au nombre d'ASC qui recevront de rémunération par des ressources nationales. Indiquez la source des données et tout commentaire dans la colonne F.
2) « C2 » fait référence au nombre d'ASC qui recevront de rémunération par des ressources externes non liées au Fonds mondial. Indiquez la source des données et précisez le nombre d'ASC qui seront soutenus par la source de financement externe non liée au Fonds Mondial pour chaque année, dans la colonne F.
3) « C » fait référence au nombre d'ASC qui recevront de rémunération par des ressources nationales + des ressources externes non liées au Fonds mondial. Indiquez la source des données et tout commentaire dans la colonne F.</t>
  </si>
  <si>
    <t>Meta del país ya cubierta:
1) "C1" se refiere al número de trabajadores de salud comunitarios que van a recibir remuneración con anterioridad a la prestación del servicio mediante recursos nacionales. Especifique la fuente de datos y comentarios en la columna F.
2) "C2" se refiere al número de trabajadores de salud comunitarios que van a recibirremuneración con anterioridad a la prestación del servicio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van a recibir formación y certificación basadas en competencias con anterioridad a la prestación del servicio mediante recursos nacionales y recursos externos no procedentes del Fondo Mundial. Especifique la fuente de datos y comentarios en la columna F.</t>
  </si>
  <si>
    <t>Estimation actuelle des besoins du pays : 
1) « A » fait référence au nombre total estimé d'ASC nécessaires par an (peut être supérieur à l'objectif du PSN). Indiquez la source des données et tout commentaire dans la colonne F.
2) « B » fait référence aux cibles nationales de nombre d'ASC nécessaires par an (selon le PSN ou selon un autre nombre convenu). Indiquez la source des données et tout commentaire dans la colonne F.</t>
  </si>
  <si>
    <t>Necesidad actual estimada del país:
1) "A" se refiere al número total estimado de trabajadores de salud comunitarios necesarios por año (puede ser mayor que el objetivo del PEN). Especifique la fuente de datos y comentarios en la columna F.
2) “B” se refiere al número total estimado de trabajadores de salud comunitarios necesarios por año (en función del PEN o del número acordado). Especifique la fuente de datos y comentarios en la columna F.</t>
  </si>
  <si>
    <t>Commentaires/hypothèses : 
Précisez les sources des données et le montant convenu de la rémunération des ASC.</t>
  </si>
  <si>
    <t>Comentarios o supuestos:
Especifique la fuente de datos y el monto acordado de remuneración de trabajadores de salud comunitarios.</t>
  </si>
  <si>
    <t>Si su país es elegible para productos básicos para la gestión integrada de casos comunitarios no relacionados con la malaria (según los requisitos del anexo 3 de la nota informativa sistemas para la salud resilientes y sostenibles (SSRS)), complete la pestaña "Productos básicos para la gestión integrada de casos comunitarios no relacionados con la malaria".</t>
  </si>
  <si>
    <t xml:space="preserve">Les utilisateurs peuvent sélectionner la langue dans l'onglet "Instructions" dans le coin supérieur gauche. Des informations doivent être saisies dans les cellules vides avec fond blanc. Les cellules avec fond violet et gris se rempliront alors automatiquement. Voir les instructions ci-dessous relatives à chaque tableau. 
</t>
  </si>
  <si>
    <r>
      <rPr>
        <sz val="11"/>
        <color rgb="FFFF0000"/>
        <rFont val="Arial"/>
        <family val="2"/>
      </rPr>
      <t xml:space="preserve">Users may select the language in the “Instructions” tab in the top left corner. </t>
    </r>
    <r>
      <rPr>
        <sz val="11"/>
        <color theme="1"/>
        <rFont val="Arial"/>
        <family val="2"/>
      </rPr>
      <t>Blank cells highlighted in white require input. Cells highlighted in purple and gray will be filled automatically. See below instructions for each table.</t>
    </r>
  </si>
  <si>
    <t>Seleccione el idioma en la hoja “Instructions” (fila B6). La información debe especificarse en las celdas resaltadas en blanco. Las celdas resaltadas en púrpura se rellenarán automáticamente. A continuación, se presentan las instrucciones correspondientes a cada tabla.</t>
  </si>
  <si>
    <t>Besoin actuel estimé du pays : 
1) « A » fait référence au nombre total estimé d'ASC nécessaires par an (peut être plus élevé que l'objectif du PSN). Indiquez la source des données et tout commentaire dans la colonne F.
2) « B » fait référence aux cibles nationales de nombre d'ASC nécessaires par an (selon le PSN ou selon un autre nombre convenu). Indiquez la source des données et tout commentaire dans la colonne F.</t>
  </si>
  <si>
    <t>Cible nationale déjà couverte : 
1) « C1 »  fait référence au nombre d'ASC qui recevront une formation pré-service et de certification basée sur les compétences grâce aux ressources nationales. Indiquez la source des données et tout commentaire dans la colonne F.
2) « C2 » fait référence au nombre d'ASC qui recevront une formation pré-service et de certification basée sur les compétences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qui recevront une formation pré-service et de certification basée sur les compétences par le biais de ressources nationales + ressources externes non liées au Fonds mondial. Indiquez la source des données et tout commentaire dans la colonne F.</t>
  </si>
  <si>
    <t>Commentaires / hypothèses:
Inclure des détails sur le paquet de formation pré-service et de certification basée sur les compétences.</t>
  </si>
  <si>
    <t>Comentarios o supuestos:
Incluya detalles de los paquetes de formación y certificación basadas en competencias previas a la prestación del servicio.</t>
  </si>
  <si>
    <t>Le tableau des lacunes programmatiques des agents de santé communautaires (ASC) vise à aider les pays à identifier systématiquement les lacunes de financement dans les composantes des systèmes nécessaires pour que les ASC soient efficaces -et ainsi, identifier les priorités à inclure dans les demandes de financement au Fonds mondial. Cela aidera les pays à réduire les approches d’investissement fragmentaires pour les ASC, à viser des investissements globaux et bien conçus dans tous les composants des systèmes. 
Il est obligatoire de remplir le tableau des lacunes programmatiques des ASC pour toutes les demandes de financement concernant tous types d'ASC (y compris les pairs) ou de superviseurs d'ASC. Ceci s'applique à toutes les demandes de financement (demandes de financement spécifiques à une maladie et demandes de financement SRPS). Les candidats doivent remplir les tableaux des lacunes programmatiques pour :
         &gt; la rémunération 
         &gt; la formation
         &gt; la supervision
         &gt; l'équipement
         &gt; la référence 
         &gt; la contre-référence 
         &gt; les coûts relatifs au SNIS et au S&amp;E</t>
  </si>
  <si>
    <t>Besoin actuel estimé du pays :
1)  « A »  fait référence au nombre total estimé d'ASC nécessaires par an (peut être plus élevé que l'objectif du PSN). Indiquez la source des données et tout commentaire dans la colonne F.
2) « B » fait référence aux cibles nationales de nombre d'ASC nécessaires par an (selon le PSN ou selon un autre nombre convenu). Indiquez la source des données et tout commentaire dans la colonne F.</t>
  </si>
  <si>
    <t>Meta del país ya cubierto:
1) "C1" se refiere al número de trabajadores de salud comunitarios que van a recibir formación y certificación basadas en competencias con anterioridad a la prestación del servicio mediante recursos nacionales.Especifique la fuente de datos y comentarios en la columna F.
2) "C2" se refiere al número de trabajadores de salud comunitarios que van a recibir formación y certificación basadas en competencias con anterioridad a la prestación del servicio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van a recibir formación y certificación basadas en competencias con anterioridad a la prestación del servicio mediante recursos nacionales y recursos externos no procedentes del Fondo Mundial. Especifique la fuente de datos y comentarios en la columna F.</t>
  </si>
  <si>
    <t>Cible nationale déjà couverte :
1)  « C1 »  fait référence au nombre d'ASC qui recevront une formation continue basée sur les compétences grâce aux ressources nationales. Indiquez la source des données et tout commentaire dans la colonne F.
2)  « C2 »  fait référence au nombre d'ASC qui recevront une formation continue basée sur les compétences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qui recevront une par le biais de ressources nationales + ressources externes non liées au Fonds mondial. Indiquez la source des données et tout commentaire dans la colonne F.</t>
  </si>
  <si>
    <t>Meta del país ya cubierta:
1) "C1" se refiere al número de trabajadores de salud comunitarios que van a recibir formación basada en competencias durante la prestación del servicio mediante recursos nacionales. Especifique la fuente de datos y comentarios en la columna F.
2) "C2" se refiere al número de trabajadores de salud comunitarios que van a recibir formación basada en competencias durante la prestación del servicio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van a recibir formación basada en competencias durante la prestación del servicio mediante recursos nacionales y recursos externos no procedentes del Fondo Mundial. Especifique la fuente de datos y comentarios en la columna F.</t>
  </si>
  <si>
    <r>
      <t xml:space="preserve">Country target already covered:
1) "C1" refers to the number of CHWs who are to receive competency-based in-service training through domestic resource. </t>
    </r>
    <r>
      <rPr>
        <sz val="11"/>
        <color rgb="FFFF0000"/>
        <rFont val="Arial"/>
        <family val="2"/>
      </rPr>
      <t>Put the data source and any comments in column F.</t>
    </r>
    <r>
      <rPr>
        <sz val="11"/>
        <color theme="1"/>
        <rFont val="Arial"/>
        <family val="2"/>
      </rPr>
      <t xml:space="preserve">
2) "C2" refers to the number of CHWs who are to receive competency-based in-service training through non-Global Fund external resources. </t>
    </r>
    <r>
      <rPr>
        <sz val="11"/>
        <color rgb="FFFF0000"/>
        <rFont val="Arial"/>
        <family val="2"/>
      </rPr>
      <t>Put the data source and specify the number of CHWs to be supported by source of non-Global Fund external funding for each year in column F.</t>
    </r>
    <r>
      <rPr>
        <sz val="11"/>
        <color theme="1"/>
        <rFont val="Arial"/>
        <family val="2"/>
      </rPr>
      <t xml:space="preserve">
3) "C" refers to the number of CHWs who are to receive competency-based in-service training through domestic + non-Global Fund external resources. </t>
    </r>
    <r>
      <rPr>
        <sz val="11"/>
        <color rgb="FFFF0000"/>
        <rFont val="Arial"/>
        <family val="2"/>
      </rPr>
      <t>Put the data source and any comments in column F.</t>
    </r>
  </si>
  <si>
    <t>Lacune programmatique :
« D » fait référence à l'écart annuel attendu pour atteindre la cible nationale.</t>
  </si>
  <si>
    <t>Brecha programática:
"D" se refiere al déficit anual previsto para alcanzar la meta.</t>
  </si>
  <si>
    <t>Lacune programmatique : 
« D » fait référence à l'écart annuel prévu pour atteindre la cible nationale.</t>
  </si>
  <si>
    <t>Lacune programmatique :
« D » fait référence à l'écart annuel prévu pour atteindre la cible nationale.</t>
  </si>
  <si>
    <t>Commentaires/hypothèses :
Inclure des détails sur le paquet de formation continue basée sur les compétences.</t>
  </si>
  <si>
    <t>Comentarios o supuestos:
Incluya detalles de los paquetes de formación basada en competencias durante la prestación del servicio</t>
  </si>
  <si>
    <t>Cible nationale déjà couverte:
1)  « C1 »  fait référence au nombre d'ASC qui recevront une supervision formative intégrée grâce aux ressources nationales. Indiquez la source des données et tout commentaire dans la colonne F.
2)  « C2 »  fait référence au nombre d'ASC qui recevront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qui recevront par le biais de ressources nationales + ressources externes non liées au Fonds mondial. Indiquez la source des données et tout commentaire dans la colonne F.</t>
  </si>
  <si>
    <t>Meta del país ya cubierta:
1) "C1" se refiere al número de trabajadores de salud comunitarios que van a recibir una supervisión de apoyo integrada mediante recursos nacionales. Especifique la fuente de datos y comentarios en la columna F.
2) "C2" se refiere al número de trabajadores de salud comunitarios que van a recibir una supervisión de apoyo integrada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van a recibir una supervisión de apoyo integrada mediante recursos nacionales y recursos externos no procedentes del Fondo Mundial. Especifique la fuente de datos y comentarios en la columna F.</t>
  </si>
  <si>
    <r>
      <t xml:space="preserve">Country target already covered:
1) "C1" refers to the number of CHWs who are to receive integrated supportive supervision through domestic resources. </t>
    </r>
    <r>
      <rPr>
        <sz val="11"/>
        <color rgb="FFFF0000"/>
        <rFont val="Arial"/>
        <family val="2"/>
      </rPr>
      <t>Put the data source and any comments in column F.</t>
    </r>
    <r>
      <rPr>
        <sz val="11"/>
        <color theme="1"/>
        <rFont val="Arial"/>
        <family val="2"/>
      </rPr>
      <t xml:space="preserve">
2) "C2" refers to the number of CHWs who are to receive integrated supportive supervision through non-Global Fund external resources. </t>
    </r>
    <r>
      <rPr>
        <sz val="11"/>
        <color rgb="FFFF0000"/>
        <rFont val="Arial"/>
        <family val="2"/>
      </rPr>
      <t>Put the data source and specify the number of CHWs to be supported by source of non-Global Fund external funding for each year in column F.</t>
    </r>
    <r>
      <rPr>
        <sz val="11"/>
        <color theme="1"/>
        <rFont val="Arial"/>
        <family val="2"/>
      </rPr>
      <t xml:space="preserve">
3) "C" refers to the number of CHWs who are to receive integrated supportive supervision through domestic + non-Global Fund external resources. </t>
    </r>
    <r>
      <rPr>
        <sz val="11"/>
        <color rgb="FFFF0000"/>
        <rFont val="Arial"/>
        <family val="2"/>
      </rPr>
      <t>Put the data source and any comments in column F.</t>
    </r>
  </si>
  <si>
    <t xml:space="preserve">Commentaires/hypothèses :
1) Les coûts de supervision formative intégrée doivent inclure toutes les composantes nécessaires pour assurer la qualité des ASC, y compris, mais sans s'y limiter: les coûts de recrutement, de rémunération, de formation, d'équipement et de supervision des superviseurs des ASC, ainsi que les coûts de mise en œuvre (par exemple, les frais de déplacement, les indemnités journalières) pour la supervision des ASC. 
2) Précisez les composantes des supervisions formatives intégrées dans votre pays. </t>
  </si>
  <si>
    <t>Comentarios o supuestos:
1) Los costes de la supervisión de apoyo integrada deben incluir todos los componentes necesarios para asegurar la calidad de la supervisión de los trabajadores de salud comunitarios, lo que incluirá, si bien no de forma exclusiva, lo siguiente: costos de contratación, remuneración, formación, equipamiento y supervisión de los supervisores de los trabajadores de salud comunitarios, así como costos de ejecución (por ejemplo, gastos de viaje, per diems) para dicha supervisión.
2) Especifique los componentes de la supervisión de apoyo integrada en su país.</t>
  </si>
  <si>
    <t>Besoin actuel estimé du pays : 
1)  « A »  fait référence au nombre total estimé d'ASC nécessaires par an (peut être plus élevé que l'objectif du PSN). Indiquez la source des données et tout commentaire dans la colonne F.
2) « B » fait référence aux cibles nationales de nombre d'ASC nécessaires par an (selon le PSN ou selon un autre nombre convenu). Indiquez la source des données et tout commentaire dans la colonne F.</t>
  </si>
  <si>
    <r>
      <t xml:space="preserve">Country target already covered:
1) "C1" refers to the number of CHWs who are to be equipped through domestic resources. </t>
    </r>
    <r>
      <rPr>
        <sz val="11"/>
        <color rgb="FFFF0000"/>
        <rFont val="Arial"/>
        <family val="2"/>
      </rPr>
      <t xml:space="preserve">Put the data source and any comments in column F.
</t>
    </r>
    <r>
      <rPr>
        <sz val="11"/>
        <color theme="1"/>
        <rFont val="Arial"/>
        <family val="2"/>
      </rPr>
      <t xml:space="preserve">2) "C2" refers to the number of CHWs who are to be equipped through non-Global Fund external resources. </t>
    </r>
    <r>
      <rPr>
        <sz val="11"/>
        <color rgb="FFFF0000"/>
        <rFont val="Arial"/>
        <family val="2"/>
      </rPr>
      <t>Put the data source and specify the number of CHWs to be supported by source of non-Global Fund external funding for each year in column F.</t>
    </r>
    <r>
      <rPr>
        <sz val="11"/>
        <color theme="1"/>
        <rFont val="Arial"/>
        <family val="2"/>
      </rPr>
      <t xml:space="preserve">
3) "C" refers to the number of CHWs who are to be equipped through domestic + non-Global Fund external resources. </t>
    </r>
    <r>
      <rPr>
        <sz val="11"/>
        <color rgb="FFFF0000"/>
        <rFont val="Arial"/>
        <family val="2"/>
      </rPr>
      <t>Put the data source and any comments in column F.</t>
    </r>
  </si>
  <si>
    <t>Cible nationale déjà couverte : 
1)  « C1 »  fait référence au nombre d'ASC qui doivent être équipés grâce aux ressources nationales. Indiquez la source des données et tout commentaire dans la colonne F.
2)  « C2 »  fait référence au nombre d'ASC qui doivent être équipés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qui qui doivent être équipés par le biais de ressources nationales + ressources externes non liées au Fonds mondial. Indiquez la source des données et tout commentaire dans la colonne F.</t>
  </si>
  <si>
    <t>Meta del país ya cubierta:
1) "C1" se refiere al número de trabajadores de salud comunitarios a los que se deberá equipar mediante recursos nacionales. Especifique la fuente de datos y comentarios en la columna F.
2) "C2" se refiere al número de trabajadores de salud comunitarios a los que se deberá equipar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a los que se deberá equipar mediante recursos nacionales y recursos externos no procedentes del Fondo Mundial. Especifique la fuente de datos y comentarios en la columna F.</t>
  </si>
  <si>
    <t xml:space="preserve">Commentaires/hypothèses : 
1) L'équipement dépend du rôle de l'ASC et de la géographie (rurale ou urbaine). Dans les contextes ruraux, les éléments suivants devraient être pris en compte :  Transport (par exemple, bicyclette ou moto inclus l’entretien, carburant ou indemnité de transport selon le contexte/terrain (notez que si les coûts de transport pour la référence/contre-référence sont inclus ici, le tableau 8 n'est pas nécessaire )) sac à dos, uniforme, vêtements de pluie et bottes, lampe de poche, thermomètre, bandelette MUAC (pour l’évaluation du statut nutritionnel ) / ruban shakir, minuteurs respiratoires pour les maladies respiratoires. 
2) Précisez l'équipement requis pour les ASC dans votre pays.
</t>
  </si>
  <si>
    <t>Comentarios o supuestos:
1) El equipo depende de la función de los trabajadores de salud comunitarios y la zona geográfica (rural frente a urbana). En contextos rurales, se debe considerar lo siguiente: transporte [p. ej., bicicleta con mantenimiento o motocicleta con mantenimiento y combustible o subsidio de transporte, según el contexto o terreno (tenga en cuenta que si los costos de transporte para la referencia/contra referencia se incluyen aquí, no será necesaria la tabla 8)], mochila, uniforme, ropa y botas de agua, linterna, termómetro, cinta MUAC (para evaluacion de estado nutricional)/cinta antropométrica shakir, contadores de respiraciones para enfermedades respiratorias.
2) Especifique los equipamientos necesarios para los trabajadores de salud comunitarios en su país.</t>
  </si>
  <si>
    <r>
      <t xml:space="preserve">Current estimated country need: 
1) "A" refers to the total estimated number of CHWs needed by year (may be higher than the NSP target). </t>
    </r>
    <r>
      <rPr>
        <sz val="11"/>
        <color rgb="FFFF0000"/>
        <rFont val="Arial"/>
        <family val="2"/>
      </rPr>
      <t>Put the data source and any comments in column F.</t>
    </r>
    <r>
      <rPr>
        <sz val="11"/>
        <color theme="1"/>
        <rFont val="Arial"/>
        <family val="2"/>
      </rPr>
      <t xml:space="preserve">
2) Row “B” refers to country targets for the number of CHWs needed by year (per NSP or agreed number). Put the data source and any comments in column F.</t>
    </r>
  </si>
  <si>
    <t>Necesidad actual estimada del país: 
1) "A" se refiere al número total estimado de trabajadores de salud comunitarios necesarios por año (puede ser mayor que el objetivo del PEN). Especifique la fuente de datos y comentarios en la columna F.
2) “B” se refiere al número total estimado de trabajadores de salud comunitarios necesarios por año (en función del PEN o del número acordado). Especifique la fuente de datos y comentarios en la columna F.</t>
  </si>
  <si>
    <t>Cible nationale déjà couverte : 
1)  « C1 »  fait référence au nombre d'ASC à protéger avec des EPI grâce aux ressources nationales. Indiquez la source des données et tout commentaire dans la colonne F.
2)  « C2 »  fait référence au nombre d'ASC à protéger avec des EPI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à protéger avec des EPI par le biais de ressources nationales + ressources externes non liées au Fonds mondial. Indiquez la source des données et tout commentaire dans la colonne F.</t>
  </si>
  <si>
    <r>
      <t>Country target already covered:
1) "C1" refers to the number of CHWs to be protected with PPE through domestic resources.</t>
    </r>
    <r>
      <rPr>
        <sz val="11"/>
        <color rgb="FFFF0000"/>
        <rFont val="Arial"/>
        <family val="2"/>
      </rPr>
      <t xml:space="preserve"> Put the data source and any comments in column F.</t>
    </r>
    <r>
      <rPr>
        <sz val="11"/>
        <color theme="1"/>
        <rFont val="Arial"/>
        <family val="2"/>
      </rPr>
      <t xml:space="preserve">
2) "C2" refers to the number of CHWs to be protected with PPE through non-Global Fund external resources. </t>
    </r>
    <r>
      <rPr>
        <sz val="11"/>
        <color rgb="FFFF0000"/>
        <rFont val="Arial"/>
        <family val="2"/>
      </rPr>
      <t>Put the data source and specify the number of CHWs to be supported by source of non-Global Fund external funding for each year in column F.</t>
    </r>
    <r>
      <rPr>
        <sz val="11"/>
        <color theme="1"/>
        <rFont val="Arial"/>
        <family val="2"/>
      </rPr>
      <t xml:space="preserve">
3) "C" refers to the number of CHWs to be protected with PPE through domestic + non-Global Fund external resources. </t>
    </r>
    <r>
      <rPr>
        <sz val="11"/>
        <color rgb="FFFF0000"/>
        <rFont val="Arial"/>
        <family val="2"/>
      </rPr>
      <t>Put the data source and any comments in column F.</t>
    </r>
  </si>
  <si>
    <t>Meta del país ya cubierta:
1) "C1" se refiere al número de trabajadores de salud comunitarios a los que se protegerá con EPI mediante recursos nacionales. Especifique la fuente de datos y comentarios en la columna F.
2) "C2" se refiere al número de trabajadores de salud comunitarios a los que se protegerá con EPI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a los que se protegerá con EPI mediante recursos nacionales y recursos externos no procedentes del Fondo Mundial. Especifique la fuente de datos y comentarios en la columna F.</t>
  </si>
  <si>
    <t>Commentaires/hypothèses : 
1) Les types d'EPI dépendent du rôle de l'ASC et des protocoles nationaux pour les EPI.
2) Précisez les types d'EPI requis pour les ASC dans votre pays.</t>
  </si>
  <si>
    <t>Comentarios o supuestos:
1) Los tipos de EPI dependen de la función de los trabajadores de salud comunitarios y los protocolos nacionales en materia de EPI.
2) Especifique los tipos de EPI necesarios para los trabajadores de salud comunitarios en su país.</t>
  </si>
  <si>
    <t>Besoin actuel estimé du pays : 
1)  « A »  fait référence au nombre total estimé d'ASC nécessaires par an (peut être plus élevé que l'objectif du PSN).Indiquez la source des données et tout commentaire dans la colonne F.
2) « B » fait référence aux cibles nationales de nombre d'ASC nécessaires par an (selon le PSN ou selon un autre nombre convenu). Indiquez la source des données et tout commentaire dans la colonne F.</t>
  </si>
  <si>
    <t>Cible nationale déjà couverte : 
1)  « C1 »  fait référence au nombre d'ASC qui reçoivent des produits grâce aux ressources nationales.Indiquez la source des données et tout commentaire dans la colonne F.
2)  « C2 »  fait référence au nombre d'ASC qui reçoivent des produits grâce à des ressources externes non liées au Fonds mondial. Indiquez la source des données et précisez le nombre d'ASC qui seront soutenus par la source de financement externe non liée au Fonds Mondial pour chaque année, dans la colonne F.
3)  « C »  fait référence au nombre d'ASC qui reçoivent des produits par le biais de ressources nationales + ressources externes non liées au Fonds mondial. Indiquez la source des données et tout commentaire dans la colonne F.</t>
  </si>
  <si>
    <r>
      <t xml:space="preserve">Country target already covered:
1) "C1" refers to the number of CHWs to be provided commodities through domestic resources. </t>
    </r>
    <r>
      <rPr>
        <sz val="11"/>
        <color rgb="FFFF0000"/>
        <rFont val="Arial"/>
        <family val="2"/>
      </rPr>
      <t>Put the data source and any comments in column F.</t>
    </r>
    <r>
      <rPr>
        <sz val="11"/>
        <color theme="1"/>
        <rFont val="Arial"/>
        <family val="2"/>
      </rPr>
      <t xml:space="preserve">
2) "C2" refers to the number of CHWs to be provided commodities through non-Global Fund external resources. </t>
    </r>
    <r>
      <rPr>
        <sz val="11"/>
        <color rgb="FFFF0000"/>
        <rFont val="Arial"/>
        <family val="2"/>
      </rPr>
      <t>Put the data source and specify the number of CHWs to be supported by source of non-Global Fund external funding for each year in column F.</t>
    </r>
    <r>
      <rPr>
        <sz val="11"/>
        <color theme="1"/>
        <rFont val="Arial"/>
        <family val="2"/>
      </rPr>
      <t xml:space="preserve">
3) "C" refers to the number of CHWs to be provided commodities through domestic + non-Global Fund external resources. </t>
    </r>
    <r>
      <rPr>
        <sz val="11"/>
        <color rgb="FFFF0000"/>
        <rFont val="Arial"/>
        <family val="2"/>
      </rPr>
      <t>Put the data source and any comments in column F.</t>
    </r>
  </si>
  <si>
    <t>Meta del país ya cubierta:
1) "C1" se refiere al número de trabajadores de salud comunitarios a los que se les proporcionarán productos básicos mediante recursos nacionales. Especifique la fuente de datos y comentarios en la columna F.
2) "C2" se refiere al número de trabajadores de salud comunitarios a los que se les proporcionarán productos básicos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a los que se les proporcionarán productos básicos mediante recursos nacionales y recursos externos no procedentes del Fondo Mundial. Especifique la fuente de datos y comentarios en la columna F.</t>
  </si>
  <si>
    <t>Commentaires/hypothèses : 
1) Les produits dépendent du type d'ASC et doivent inclure tous les produits requis en dehors du paludisme et des produits non paludéens pour la PEC-C  qui font partie de l’ensemble de services qu’ils fournissent (par exemple, les préservatifs, les lubrifiants, etc). 
2) Précisez tous les produits requis (en dehors du paludisme et des produits non paludéens pour la PEC-C) dans votre pays.</t>
  </si>
  <si>
    <t>Comentarios o supuestos:
1) Los productos básicos dependen del tipo de trabajador de salud comunitario y deben incluir todos los productos  no relacionados con la malaria y otros productos básicos para la gestión integrada de casos comunitarios  no relacionados con la malaria necesarios según el paquete de servicios que deben proporcionar los trabajadores de salud comunitarios (p. ej., los preservativos, lubricantes, etc.).
2) Especifique los productos necesarios según el paquete de servicios que deben proporcionar los trabajadores de salud comunitarios en su país.</t>
  </si>
  <si>
    <r>
      <t xml:space="preserve">Comments/Assumptions:
</t>
    </r>
    <r>
      <rPr>
        <sz val="11"/>
        <color rgb="FFFF0000"/>
        <rFont val="Arial"/>
        <family val="2"/>
      </rPr>
      <t>1) Commodities depend on the type of CHW and should include commodities outside of malaria and other non-malaria iCCM commodities that are required per the CHW package of services (e.g., condoms, lubricant, etc.). 
2) Specify the commodities required (apart from malaria and non-malaria commodities for iCCM) for CHWs in your country.</t>
    </r>
  </si>
  <si>
    <t>Cible nationale déjà couverte : 
1)  « C1 »  indique le nombre d'ASC à soutenir par des activités liées au système de référence / contre-référence grâce aux ressources nationales. Indiquez la source des données et tout commentaire dans la colonne F.
2)  « C2 »  indique le nombre d'ASC à soutenir par des activités liées au système de référence / contre-référence grâce à des ressources externes non liées au Fonds mondial. Indiquez la source des données et précisez le nombre d'ASC qui seront soutenus par la source de financement externe non liée au Fonds Mondial pour chaque année, dans la colonne F.
3)  « C »  indique le nombre d'ASC à soutenir par des  activités liées au système de référence / contre-référence par le biais de ressources nationales + ressources externes non liées au Fonds mondial. Indiquez la source des données et tout commentaire dans la colonne F.</t>
  </si>
  <si>
    <t>Meta del país ya cubierta:
1) "C1" se refiere al número de trabajadores de salud comunitarios que recibirán el apoyo de un sistema de la derivación bidireccional mediante recursos nacionales. Especifique la fuente de datos y comentarios en la columna F.
2) "C2" se refiere al número de trabajadores de salud comunitarios que recibirán el apoyo de un sistema de la derivación bidireccional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recibirán el apoyo de un sistema de la derivación bidireccional mediante recursos nacionales y recursos externos no procedentes del Fondo Mundial. Especifique la fuente de datos y comentarios en la columna F.</t>
  </si>
  <si>
    <t>Commentaires/hypothèses : 
1) Précisez les détails sur les composants relatifs à la référence / n / contre-référence inclus dans le tableau pour votre pays. Voir les conseils sur la référence / n / contre-référence dans le tableau 1 et l'annexe 2 de la note d'information du SRPS.
2) Si les coûts des activités liées au système de  référence/contre-référence (par exemple, les frais de transport pour le patient, le soignant et l'ASC sont déjà inclus dans le tableau 4 sur l'équipement, indiquez simplement que les coûts de référence/contre-référence sont inclus dans le tableau 4.</t>
  </si>
  <si>
    <t>Comentarios o supuestos: 
1) Especifique los detalles de los componentes de la derivación bidireccional incluidos en la tabla para su país. Ver orientación sobre derivación bidireccional en la Tabla 1___y en el Anexo 2 de la nota informativa sistemas para la salud resilientes y sostenibles (SSRS).
2) Si los costos de la derivación bidireccional (p. ej., los costos de transporte para los pacientes, los cuidadores y los trabajadores de salud comunitarios ya están incluidos en la tabla 4 relativa a los equipos, bastará con indicarlo.</t>
  </si>
  <si>
    <t>Cible nationale déjà couverte : 
1)  « C1 »  indique le nombre d'ASC à soutenir par les activités relatives au Système d’information Sanitaire, à la surveillance et au S&amp;E grâce aux ressources nationales. Indiquez la source des données et tout commentaire dans la colonne F.
2)  « C2 »  indique le nombre d'ASC à soutenir par les activités relatives au Système d’information Sanitaire, à la surveillance et au S&amp;E grâce à des ressources externes non liées au Fonds mondial. Indiquez la source des données et précisez le nombre d'ASC qui seront soutenus par la source de financement externe non liée au Fonds Mondial pour chaque année, dans la colonne F.
3)  « C »  indique le nombre d'ASC à soutenir par les activités relatives au Système d’information Sanitaire, à la surveillance et au S&amp;E par le biais de ressources nationales + ressources externes non liées au Fonds mondial. Indiquez la source des données et tout commentaire dans la colonne F.</t>
  </si>
  <si>
    <t>Meta del país ya cubierta:
1) "C1" se refiere al número de trabajadores de salud comunitarios que recibirán apoyo en el uso del sistema de información sobre el Sistema de Información Gerencial en Salud, así como en materia de vigilancia, y actividades de seguimiento y evaluación mediante recursos nacionales. Especifique la fuente de datos y comentarios en la columna F.
2) "C2" se refiere al número de trabajadores de salud comunitarios que recibirán apoyo en el uso del Sistema de Información Gerencial en Salud, así como en materia de vigilancia, y actividades de seguimiento y evaluación, mediante recursos externos no procedentes del Fondo Mundial. Especifique la fuente de datos y especifique el número de trabajadores de salud comunitarios que recibirán apoyo de una fuente de financiamiento externo ajena al Fondo Mundial para cada año en la columna F. 
3) "C" se refiere al número de trabajadores de salud comunitarios que recibirán apoyo en el uso del Sistema de Información Gerencial en Salud, así como en materia de vigilancia, y actividades de seguimiento y evaluación, mediante recursos nacionales y recursos no procedentes del Fondo Mundial. Especifique la fuente de datos y comentarios en la columna F.</t>
  </si>
  <si>
    <t>Cible nationale devant être couverte par la somme allouée : 
1)  « E »   fait référence au nombre d'ASC pour lesquels les coûts relatifs au SNIS, à la surveillance et au S&amp;E seraient couverts par les fonds de l’allocation.
2)  « F »   fait référence au nombre d'ASC les activités relatives au Système d’information Sanitaire, à la surveillance et au S&amp;E au travers de toutes les sources de financement. 
3)  « G »   fait référence à l'écart restant par rapport à la cible nationale.</t>
  </si>
  <si>
    <t xml:space="preserve">Meta del país que se va a financiar con el monto asignado:
1) "E" se refiere al número de trabajadores de salud comunitarios cuyo costo de lo sistema nacional de información sobre la gestión sanitaria , vigilancia, y monitoreo y evaluación, está previsto que se cubra con el monto de asignación.
2) "F" se refiere al número de trabajadores de salud comunitarios que recibirán apoyo en el uso del Sistema de Información Gerencial en Salud, así como en materia de vigilancia, y actividades de seguimiento y evaluación, mediante todas las fuentes. 
3) "G" se refiere al déficit restante con respecto a la meta del país. </t>
  </si>
  <si>
    <t>Commentaires/hypothèses : 
1) Les coûts relatifs au Système d’Information Sanitaire, à la surveillance et au S&amp;E peuvent inclure , par exemple t :  les registres, les aide-mémoire papier, les formulaires de rapportage de routine, l'élaboration de la liste complète des ASC (y compris la collecte de données si besoin) et la maintenance de la liste dans un registre, les outils de santé numériques (téléphones/tablettes, cartes SIM, indemnité de communication) pour les ASC et les superviseurs des ASC. Reportez-vous aux sections « Systèmes de Suivi et Evaluation » et «  Santé Digitale » dans la note d'information du Fonds mondial sur le SRPS et au Manuel du cadre modulaire.
2) Préciser les détails  des coûts liés au système de gestion de l’information sanitaire, à la surveillance et au S&amp;E inclus dans ce tableau pour votre pays.</t>
  </si>
  <si>
    <t>Comentarios o supuestos: 
1) Los costos del Sistema de Información Gerencial en Salud, la vigilancia y el seguimiento y la evaluación pueden incluir, por ejemplo: registros, material de apoyo en papel, formularios para los reportes periódicos, elaboración de una lista completa de trabajadores de salud comunitarios (incluida la recopilación de datos según sea necesario) y mantenimiento en un registro, herramientas móviles de salud digital (teléfonos y tabletas, tarjetas SIM, ayudas para comunicaciones) para los trabajadores de salud comunitarios y sus supervisores. Consulte las secciones “Sistemas de monitoreo y evaluación" y “Salud Digital” en la Nota informativa sobre el SSRS del Fondo Mundial y el Manual del Marco Modular.
2) Especifique los detalles del sistema nacional de información sobre la gestión sanitaria (SIGS), así como en materia de vigilancia, y actividades de monitoreo y evaluación en su país.</t>
  </si>
  <si>
    <t>Brecha programática:
"D" se refiere al déficit anual previsto para alcanzar la meta del país.</t>
  </si>
  <si>
    <r>
      <t xml:space="preserve">Current estimated country need: 
1) "A" </t>
    </r>
    <r>
      <rPr>
        <sz val="11"/>
        <color rgb="FFFF0000"/>
        <rFont val="Arial"/>
        <family val="2"/>
      </rPr>
      <t>Total estimated suspected pneumonia cases (community)</t>
    </r>
    <r>
      <rPr>
        <sz val="11"/>
        <color theme="1"/>
        <rFont val="Arial"/>
        <family val="2"/>
      </rPr>
      <t xml:space="preserve"> refers to the total estimated number of suspected pneumonia cases in the areas with CHWs in the areas with CHWs </t>
    </r>
    <r>
      <rPr>
        <sz val="11"/>
        <color rgb="FFFF0000"/>
        <rFont val="Arial"/>
        <family val="2"/>
      </rPr>
      <t>providing malaria case management and iCCM</t>
    </r>
    <r>
      <rPr>
        <sz val="11"/>
        <color theme="1"/>
        <rFont val="Arial"/>
        <family val="2"/>
      </rPr>
      <t xml:space="preserve"> </t>
    </r>
    <r>
      <rPr>
        <sz val="11"/>
        <color rgb="FFFF0000"/>
        <rFont val="Arial"/>
        <family val="2"/>
      </rPr>
      <t>(should be higher than the number of suspected pneumonia cases treated by CHWs reported in country information system and may be higher than the NSP target for suspected pneumonia cases to be treated by CHWs).</t>
    </r>
    <r>
      <rPr>
        <sz val="11"/>
        <color theme="1"/>
        <rFont val="Arial"/>
        <family val="2"/>
      </rPr>
      <t xml:space="preserve"> 
2) "B" refers to country targets for number of suspected pneumonia cases to be treated with first line antibiotics by CHWs implementing iCCM per NSP or agreed number (must be equal to or lower than “A”).</t>
    </r>
  </si>
  <si>
    <r>
      <t xml:space="preserve">Besoin actuel estimé du pays : 
</t>
    </r>
    <r>
      <rPr>
        <sz val="11"/>
        <color rgb="FFFF0000"/>
        <rFont val="Arial"/>
        <family val="2"/>
      </rPr>
      <t xml:space="preserve">1)  « A »   Nombre total estimé de cas suspects s de pneumonie (communauté) fait référence au nombre total estimé de cas suspects de pneumonie dans les zones disposant d'ASC  qui fournissent des services de gestion des cas de paludisme et de la PEC-C. Ce nombre doit être supérieur au nombre de cas suspects de pneumonie traités par les ASC notifiés dans le système d’information du pays. Ce nombre peut être supérieur à la cible du PSN pour les cas suspects de pneumonie à traiter par les ASC. 
</t>
    </r>
    <r>
      <rPr>
        <sz val="11"/>
        <rFont val="Arial"/>
        <family val="2"/>
      </rPr>
      <t>2) « B » fait référence aux cibles nationales pour le nombre de cas suspects de pneumonie à traiter avec des antibiotiques de première ligne par les ASC selon le PSN ou selon un autre nombre convenu (doit être égal ou inférieur à « A »).</t>
    </r>
  </si>
  <si>
    <r>
      <t xml:space="preserve">Necesidad actual estimada del país: 
</t>
    </r>
    <r>
      <rPr>
        <sz val="11"/>
        <color rgb="FFFF0000"/>
        <rFont val="Arial"/>
        <family val="2"/>
      </rPr>
      <t>1) "A" Estimación total de casos sospechosos de neumonía (comunidad) se refiere al número total estimado de casos sospechosos de neumonía en las áreas con trabajadores de salud comunitarios que proporcionan la gestión de casos de malaria y la gestión integrada de casos comunitarios (debe ser mayor que el número de casos sospechosos de neumonía tratados por trabajadores de salud comunitarios notificados en el sistema de información del país y puede ser mayor que el meta del PEN para casos sospechosos de neumonía tratados por trabajadores de salud comunitarios).</t>
    </r>
    <r>
      <rPr>
        <sz val="11"/>
        <rFont val="Arial"/>
        <family val="2"/>
      </rPr>
      <t xml:space="preserve">
2) "B" se refiere a los objetivos del país en cuanto al número de casos sospechosos de neumonía que los trabajadores de salud comunitarios tratarán con antibióticos de primera línea en función del Plan Estratégico Nacional o según el número acordado (debe ser igual o inferior al número especificado en "A"). </t>
    </r>
  </si>
  <si>
    <t>Source des données</t>
  </si>
  <si>
    <t>Source des données: 
Indiquez la source des données pour les derniers résultats dans la cellule F8.</t>
  </si>
  <si>
    <t>Fuente de datos:
Especifique la fuente de datos de los últimos resultados en la fila F8.</t>
  </si>
  <si>
    <t>Source des données: 
Indiquez la source des données pour les derniers résultats dans la cellule F38.</t>
  </si>
  <si>
    <t>Source des données: 
Indiquez la source des données pour les derniers résultats dans la cellule F68.</t>
  </si>
  <si>
    <t>Fuente de datos:
Especifique la fuente de datos de los últimos resultados en la fila F38.</t>
  </si>
  <si>
    <t>Source des données: 
Indiquez la source des données pour les derniers résultats dans la cellule F98.</t>
  </si>
  <si>
    <t>Source des données: 
Indiquez la source des données pour les derniers résultats dans la cellule F130.</t>
  </si>
  <si>
    <t>Fuente de datos:
Especifique la fuente de datos de los últimos resultados en la fila F68.</t>
  </si>
  <si>
    <t>Fuente de datos:
Especifique la fuente de datos de los últimos resultados en la fila F98.</t>
  </si>
  <si>
    <t>Fuente de datos:
Especifique la fuente de datos de los últimos resultados en la fila F130.</t>
  </si>
  <si>
    <t>Source des données: 
Indiquez la source des données pour les derniers résultats dans la cellule F160.</t>
  </si>
  <si>
    <t>Fuente de datos:
Especifique la fuente de datos de los últimos resultados en la fila F160.</t>
  </si>
  <si>
    <t>Source des données: 
Indiquez la source des données pour les derniers résultats dans la cellule F190.</t>
  </si>
  <si>
    <t>Fuente de datos:
Especifique la fuente de datos de los últimos resultados en la fila F190.</t>
  </si>
  <si>
    <t>Source des données: 
Indiquez la source des données pour les derniers résultats dans la cellule F220.</t>
  </si>
  <si>
    <t>Fuente de datos:
Especifique la fuente de datos de los últimos resultados en la fila F220.</t>
  </si>
  <si>
    <t>Source des données: 
Indiquez la source des données pour les derniers résultats dans la cellule F250.</t>
  </si>
  <si>
    <t>Fuente de datos:
Especifique la fuente de datos de los últimos resultados en la fila F250.</t>
  </si>
  <si>
    <t>Si votre pays souhaite demander un financement pour les produits PEC-C non paludéens et qu'il a satisfait aux conditions d'éligibilité (voir l'annexe 3 aux pages 74-75 de la note d'information sur les SRPS), veuillez remplir l'onglet "produits PEC-C non paludéens" dans le tableau des lacunes programmatiques des ASC.</t>
  </si>
  <si>
    <t>Estimation des besoins actuels du pays : 
1)  « A »   fait référence au nombre total estimé de cas de diarrhée dans les zones avec ASC qui fournissent des services de gestion des cas de palusimse et de la PEC-C (peut être supérieur à la cible du PSN). 
2) « B » fait référence aux cibles du pays pour le nombre de cas de diarrhée à traiter avec des sels de réhydratation orale et zinc par les ASC qui mettent en place les services PEC-C selon le PSN ou un autre nombre convenu (doit être égal ou inférieur à « A »).</t>
  </si>
  <si>
    <r>
      <t xml:space="preserve">Current estimated country need: 
1) "A" refers to the total estimated number of diarrhea cases in the areas with CHWs </t>
    </r>
    <r>
      <rPr>
        <sz val="11"/>
        <color theme="0"/>
        <rFont val="Arial"/>
        <family val="2"/>
      </rPr>
      <t>providing malaria case management and iCCM</t>
    </r>
    <r>
      <rPr>
        <sz val="11"/>
        <color theme="1"/>
        <rFont val="Arial"/>
        <family val="2"/>
      </rPr>
      <t xml:space="preserve"> (may be higher than the NSP target).
2) "B" refers to country targets for number of diarrhea cases</t>
    </r>
    <r>
      <rPr>
        <sz val="11"/>
        <color theme="0"/>
        <rFont val="Arial"/>
        <family val="2"/>
      </rPr>
      <t xml:space="preserve"> to be treated with oral rehydration salts and zinc</t>
    </r>
    <r>
      <rPr>
        <sz val="11"/>
        <color theme="1"/>
        <rFont val="Arial"/>
        <family val="2"/>
      </rPr>
      <t xml:space="preserve"> by CHWs </t>
    </r>
    <r>
      <rPr>
        <sz val="11"/>
        <color theme="0"/>
        <rFont val="Arial"/>
        <family val="2"/>
      </rPr>
      <t>implementing iCCM</t>
    </r>
    <r>
      <rPr>
        <sz val="11"/>
        <color theme="1"/>
        <rFont val="Arial"/>
        <family val="2"/>
      </rPr>
      <t xml:space="preserve"> per NSP or agreed number (must be equal to or lower than “A”). </t>
    </r>
  </si>
  <si>
    <t>Necesidad actual estimada del país: 
1) "A" se refiere al número total estimado de casos de diarrea en las áreas con trabajadores de salud comunitarios  que proporcionan la gestión de casos de malaria y la gestión integrada de casos comunitarios (puede ser mayor que la meta del Plan Estratégico Nacional). 
2) "B" se refiere a las metas del país en cuanto al número de casos sospechosos de neumonía que los trabajadores de salud comunitarios tratarán con antibióticos de primera línea en función del Plan Estratégico Nacional o según el número acordado (debe ser igual o inferior al número especificado en "A").</t>
  </si>
  <si>
    <r>
      <t xml:space="preserve">Comments/Assumptions: 
</t>
    </r>
    <r>
      <rPr>
        <sz val="11"/>
        <color theme="0"/>
        <rFont val="Arial"/>
        <family val="2"/>
      </rPr>
      <t>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t>
    </r>
    <r>
      <rPr>
        <sz val="11"/>
        <color theme="1"/>
        <rFont val="Arial"/>
        <family val="2"/>
      </rPr>
      <t xml:space="preserve">
3) If there is a gap remaining, please indicate the disaggregation by age (2-5 months and 6-59 months).</t>
    </r>
  </si>
  <si>
    <t>Commentaires/hypothèses : 
1) Pour les besoins actuels estimés du pays : Précisez les hypothèses (par exemple, l'incidence de la diarrhée chez les enfants de 2 à 59 mois x la population de 2 à 59 mois dans les communautés desservies par les ASC ; par exemple 3 300 cas de diarrhée pour 1 000 enfants de 2 à 59 mois dans une population de 1 000 000 enfants de 2 à 59 mois dans les communautés desservies par les ASC = (3300*1 000 000)/1 000 = 3 330 000 cas de diarrhée estimés).
2) Précisez le nombre d'ASC prévu pour fournir des services de PEC-C (y compris la prise en charge des de diarrhées).
3) S'il reste une lacune résiduelle, précisez la catégorie de ventilation par âge  (2 à 5 mois et 6 à 59 mois).</t>
  </si>
  <si>
    <t>Note that non-malaria iCCM commodities (antibiotics for pneumonia and ORS and zinc for diarrhea) should be included in Tables 10 and 11 of the CHW Programmatic Gap Table. Note that malaria commodities (RDTs and ACTs) should be included in the Malaria Programmtic Gap Tables.</t>
  </si>
  <si>
    <t xml:space="preserve">Indicateur : 
Pourcentage d'agents de santé communautaires devant recevoir des produits selon le paquet de services des agents de santé communautaires (par exemple, des préservatifs et des lubrifiants pour la prévention du VIH si les agents de santé communautaires fournissent des services de prévention du VIH). </t>
  </si>
  <si>
    <t>Indicador:
Porcentaje de agentes de salud comunitarios que deberán ser provistos de insumos según el paquete de servicios comunitarios (p.ej. preservativos y lubricantes para prevención de VIH en el caso en que los agentes de salud comunitarios provean de servicios de prevención de VIH).</t>
  </si>
  <si>
    <t>Notez que les produits PCIME communautaire / iCCM non liés au paludisme (antibiotiques pour la pneumonie et SRO et zinc pour la diarrhée) doivent être inclus dans les tableaux 10 et 11. Notez que les produits pour le paludisme (RDT et ACT) doivent être inclus dans le tableau des lacunes pour le paludisme..</t>
  </si>
  <si>
    <t>Los productos para el manejo de casos de la comunidad no relacionados con la malaria (antibióticos para la neumonía y SRO y zinc para la diarrea), deben incluirse en las tablas 10 y 11. Los productos para malaria (TDR y CTA) deberán incluirse en la tabla de brechas de malaria.</t>
  </si>
  <si>
    <t>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
3) If there is a gap remaining, please indicate in the Comments/Assumptions the disaggregation by age (2-11 months and 12-59 months)</t>
  </si>
  <si>
    <t>Comentarios o supuestos: 
1) En cuanto a la necesidad actual estimada de país: especifique los supuestos (p. ej., la incidencia de casos de diarrea entre los niños de 2 a 59 meses x la población de 2 a 59 meses en las comunidades en las que prestan servicios los trabajadores de salud comunitarios; por ejemplo, 3.300 casos de diarrea por cada 1.000 niños de 2 a 59 meses en una población de 1.000.000 de niños de 2 a 59 meses en las comunidades en las que prestan servicios los trabajadores de salud comunitarios = (3.300*1.000.000)/1.000 = 3.333.000 casos estimados de diarrea). 
2) Especifique el número de trabajadores de salud comunitarios que está previsto que presten servicios de gestión integrada de casos comunitarios (incluida la gestión de casos sospechosos de neumonía).
3) En los casos en que quede un déficit, especifique la categoría de desglose por grupo de edad ( 2 a 5 meses y 6 a 59 meses).</t>
  </si>
  <si>
    <t>Comentarios o supuestos: 
1) En cuanto a la necesidad actual estimada del país: especifique los supuestos (p. ej., la incidencia de casos sospechosos de neumonía entre los niños de 2 a 59 meses x la población de 2 a 59 meses en las comunidades en las que prestan servicios los trabajadores de salud comunitarios; por ejemplo, 270 casos sospechosos de neumonía por cada 1.000 niños de 2 a 59 meses en una población de 1.000.000 de niños de 2 a 59 meses en las comunidades en que prestan servicios los trabajadores de salud comunitarios = (270*1.000.000)/1.000 = estimación de 270.000 casos sospechosos de neumonía). 
2) Especifique el número de trabajadores de salud comunitarios que está previsto que presten servicios de gestión integrada de casos comunitarios (incluida la gestión de casos sospechosos de neumonía).
3) En los casos en que quede un déficit, especifique la categoría de desglose por grupo de edad ( 2 a 5 meses y 6 a 59 meses).</t>
  </si>
  <si>
    <t>Commentaires / hypothèses : 
1) Pour les besoins estimés actuels du pays :  Précisez les hypothèses (par exemple, incidence des cas suspects de pneumonie chez les enfants de 2 à 59 mois x population de 2 à 59 mois dans les communautés desservies par les ASC ; par exemple 270 cas suspects de pneumonie pour 1 000 enfants de 2 à 59 mois dans une population de 1 000 000 enfants de 2 à 59 mois dans les communautés desservies par les ASC = (270*1 000 000)/1 000 = 270 000 cas suspects de pneumonie estimés).
2) Précisez le nombre d'ASC prévu pour fournir des services de PEC-C (y compris la prise en charge des cas suspects de pneumonie).
3) S'il reste une lacune résiduelle, précisez la catégorie de ventilation par âge  (2 à 5 mois et 6 à 59 mois).</t>
  </si>
  <si>
    <r>
      <t xml:space="preserve">Comments/Assumptions: 
1) </t>
    </r>
    <r>
      <rPr>
        <sz val="11"/>
        <color rgb="FFFF0000"/>
        <rFont val="Arial"/>
        <family val="2"/>
      </rPr>
      <t xml:space="preserve">Specify details on the referral/counter-referral components included in the table for your country. See guidance on referral/counter-referral in Table 1 and Annex 2 of the RSSH Information Note. </t>
    </r>
    <r>
      <rPr>
        <sz val="11"/>
        <color theme="1"/>
        <rFont val="Arial"/>
        <family val="2"/>
      </rPr>
      <t xml:space="preserve">
2) If costs for referral/counter-referral (e.g. transportation costs for patient, caregiver and CHW) are included already in Table 4 on Equipment, then just indicate that referral/counter-referral costs are included in Table 4.</t>
    </r>
  </si>
  <si>
    <t>C2. Nombre d'ASC qui doivent être équipés grâce à des ressources externes non liées au Fonds mondial</t>
  </si>
  <si>
    <t>C. Nombre d'ASC qui doivent être équipés par le biais de ressources nationales + ressources externes non liées au Fonds mondial</t>
  </si>
  <si>
    <t>E. Nombre d'ASC qui doivent être équipés grâce aux fonds de l’allocation</t>
  </si>
  <si>
    <t>F. Nombre d'ASC qui doivent être équipés au travers de toutes les sources de financement : C + E</t>
  </si>
  <si>
    <t>C. Nombre d’ASC devant être rémunérés par le biais de ressources nationales + ressources externes non liées au Fonds mondial.</t>
  </si>
  <si>
    <t>D. Déficit annuel attendu pour atteindre les cibles : B – C</t>
  </si>
  <si>
    <t>F. Nombre d'ASC qui doivent recevoir une supervision formative intégrée par toutes les sources : C+E</t>
  </si>
  <si>
    <t>Dénominateur : cibles nationales pour le nombre d'ASC nécessaires selon les PSN ou autre nombre convenu ; Numérateur : Nombre d'ASC qui doivent recevoir une supervision formative intégrée (toutes sources de financement)</t>
  </si>
  <si>
    <t>Dénominateur : cible nationale pour le nombre d'ASC nécessaires selon le PSN ou autre nombre convenu ; Numérateur : Nombre d'ASC dont le coût des produits a été couvert (toutes sources de financement)</t>
  </si>
  <si>
    <t>Latest version updated: 30 March 2023</t>
  </si>
  <si>
    <t>Dernière version mise à jour : le 30 mars 2023</t>
  </si>
  <si>
    <t>Última versión actualizada: 30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</si>
</sst>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5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i/>
      <sz val="1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theme="1"/>
      <name val="Calibri"/>
      <family val="2"/>
    </font>
    <font>
      <sz val="11"/>
      <name val="Georgia"/>
      <family val="1"/>
    </font>
    <font>
      <sz val="11"/>
      <color rgb="FF000000"/>
      <name val="Arial"/>
      <family val="2"/>
    </font>
    <font>
      <b/>
      <sz val="18"/>
      <color theme="1"/>
      <name val="Arial"/>
      <family val="2"/>
    </font>
    <font>
      <sz val="11"/>
      <name val="Calibri"/>
      <family val="2"/>
      <scheme val="minor"/>
    </font>
    <font>
      <sz val="11"/>
      <name val="Calibri"/>
      <family val="2"/>
    </font>
    <font>
      <b/>
      <sz val="11"/>
      <color theme="1"/>
      <name val="Georgia"/>
      <family val="1"/>
    </font>
    <font>
      <sz val="9"/>
      <color rgb="FF000000"/>
      <name val="Arial"/>
      <family val="2"/>
    </font>
    <font>
      <sz val="10"/>
      <color rgb="FF000000"/>
      <name val="Arial"/>
      <family val="2"/>
    </font>
    <font>
      <sz val="10"/>
      <color theme="1"/>
      <name val="Arial"/>
      <family val="2"/>
    </font>
    <font>
      <b/>
      <sz val="11"/>
      <name val="Georgia"/>
      <family val="1"/>
    </font>
    <font>
      <b/>
      <sz val="11"/>
      <color theme="0"/>
      <name val="Arial"/>
      <family val="2"/>
    </font>
    <font>
      <sz val="18"/>
      <color theme="0"/>
      <name val="Georgia"/>
      <family val="1"/>
    </font>
    <font>
      <b/>
      <sz val="18"/>
      <color theme="0"/>
      <name val="Arial Black"/>
      <family val="2"/>
    </font>
    <font>
      <u/>
      <sz val="11"/>
      <color theme="10"/>
      <name val="Arial"/>
      <family val="2"/>
    </font>
    <font>
      <b/>
      <sz val="18"/>
      <color theme="0"/>
      <name val="Arial Black"/>
      <family val="2"/>
    </font>
    <font>
      <b/>
      <sz val="11"/>
      <color theme="1"/>
      <name val="Arial"/>
      <family val="2"/>
    </font>
    <font>
      <strike/>
      <sz val="11"/>
      <color rgb="FF04198F"/>
      <name val="Arial"/>
      <family val="2"/>
    </font>
    <font>
      <sz val="11"/>
      <color theme="0"/>
      <name val="Arial"/>
      <family val="2"/>
    </font>
    <font>
      <sz val="12"/>
      <color theme="1"/>
      <name val="Arial"/>
      <family val="2"/>
    </font>
    <font>
      <sz val="12"/>
      <color rgb="FF0000FF"/>
      <name val="Arial"/>
      <family val="2"/>
    </font>
    <font>
      <sz val="18"/>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B1A0C7"/>
        <bgColor indexed="64"/>
      </patternFill>
    </fill>
    <fill>
      <patternFill patternType="solid">
        <fgColor theme="9" tint="0.79998168889431442"/>
        <bgColor indexed="64"/>
      </patternFill>
    </fill>
    <fill>
      <patternFill patternType="solid">
        <fgColor rgb="FFA6A6A6"/>
        <bgColor indexed="64"/>
      </patternFill>
    </fill>
    <fill>
      <patternFill patternType="solid">
        <fgColor rgb="FF8294FB"/>
        <bgColor indexed="64"/>
      </patternFill>
    </fill>
    <fill>
      <patternFill patternType="solid">
        <fgColor rgb="FF04198F"/>
        <bgColor indexed="64"/>
      </patternFill>
    </fill>
    <fill>
      <patternFill patternType="solid">
        <fgColor rgb="FF6E6E6E"/>
        <bgColor indexed="64"/>
      </patternFill>
    </fill>
    <fill>
      <patternFill patternType="solid">
        <fgColor rgb="FFFF33CC"/>
        <bgColor indexed="64"/>
      </patternFill>
    </fill>
    <fill>
      <patternFill patternType="solid">
        <fgColor theme="1" tint="0.499984740745262"/>
        <bgColor indexed="64"/>
      </patternFill>
    </fill>
    <fill>
      <patternFill patternType="solid">
        <fgColor rgb="FFFFC000"/>
        <bgColor indexed="64"/>
      </patternFill>
    </fill>
    <fill>
      <patternFill patternType="solid">
        <fgColor theme="6" tint="-0.249977111117893"/>
        <bgColor indexed="64"/>
      </patternFill>
    </fill>
  </fills>
  <borders count="41">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7">
    <xf numFmtId="0" fontId="0" fillId="0" borderId="0"/>
    <xf numFmtId="9" fontId="11" fillId="0" borderId="0" applyFont="0" applyFill="0" applyBorder="0" applyAlignment="0" applyProtection="0"/>
    <xf numFmtId="0" fontId="11" fillId="0" borderId="0"/>
    <xf numFmtId="164" fontId="11" fillId="0" borderId="0" applyFont="0" applyFill="0" applyBorder="0" applyAlignment="0" applyProtection="0"/>
    <xf numFmtId="0" fontId="6" fillId="0" borderId="0"/>
    <xf numFmtId="9" fontId="11" fillId="0" borderId="0" applyFont="0" applyFill="0" applyBorder="0" applyAlignment="0" applyProtection="0"/>
    <xf numFmtId="0" fontId="44" fillId="0" borderId="0" applyNumberFormat="0" applyFill="0" applyBorder="0" applyAlignment="0" applyProtection="0"/>
  </cellStyleXfs>
  <cellXfs count="277">
    <xf numFmtId="0" fontId="0" fillId="0" borderId="0" xfId="0"/>
    <xf numFmtId="0" fontId="0" fillId="0" borderId="0" xfId="0" applyAlignment="1">
      <alignment vertical="top"/>
    </xf>
    <xf numFmtId="0" fontId="0" fillId="2" borderId="5" xfId="0" applyFill="1"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7" borderId="0" xfId="0" applyFill="1" applyAlignment="1">
      <alignment horizontal="left" vertical="top"/>
    </xf>
    <xf numFmtId="0" fontId="0" fillId="7" borderId="0" xfId="0" applyFill="1" applyAlignment="1">
      <alignment vertical="top"/>
    </xf>
    <xf numFmtId="0" fontId="0" fillId="4" borderId="0" xfId="0" applyFill="1" applyAlignment="1">
      <alignment vertical="top"/>
    </xf>
    <xf numFmtId="0" fontId="12" fillId="0" borderId="0" xfId="0" applyFont="1" applyAlignment="1" applyProtection="1">
      <alignment wrapText="1"/>
      <protection locked="0"/>
    </xf>
    <xf numFmtId="4" fontId="13" fillId="0" borderId="0" xfId="0" applyNumberFormat="1" applyFont="1" applyAlignment="1">
      <alignment horizontal="left" vertical="center" wrapText="1"/>
    </xf>
    <xf numFmtId="4" fontId="14" fillId="0" borderId="0" xfId="0" applyNumberFormat="1" applyFont="1" applyAlignment="1">
      <alignment horizontal="center" vertical="center" wrapText="1"/>
    </xf>
    <xf numFmtId="4" fontId="15" fillId="0" borderId="0" xfId="0" applyNumberFormat="1" applyFont="1" applyAlignment="1">
      <alignment vertical="center" wrapText="1"/>
    </xf>
    <xf numFmtId="4" fontId="13" fillId="0" borderId="0" xfId="0" applyNumberFormat="1" applyFont="1" applyAlignment="1">
      <alignment vertical="center" wrapText="1"/>
    </xf>
    <xf numFmtId="4" fontId="0" fillId="0" borderId="0" xfId="0" applyNumberFormat="1"/>
    <xf numFmtId="4" fontId="21" fillId="7" borderId="0" xfId="0" applyNumberFormat="1" applyFont="1" applyFill="1" applyAlignment="1">
      <alignment horizontal="left" vertical="center" wrapText="1"/>
    </xf>
    <xf numFmtId="4" fontId="26" fillId="0" borderId="0" xfId="0" applyNumberFormat="1" applyFont="1"/>
    <xf numFmtId="4" fontId="26" fillId="0" borderId="0" xfId="0" applyNumberFormat="1" applyFont="1" applyAlignment="1">
      <alignment wrapText="1"/>
    </xf>
    <xf numFmtId="4" fontId="22" fillId="7" borderId="23" xfId="0" applyNumberFormat="1" applyFont="1" applyFill="1" applyBorder="1" applyAlignment="1">
      <alignment horizontal="center" vertical="center" wrapText="1"/>
    </xf>
    <xf numFmtId="0" fontId="0" fillId="8" borderId="5" xfId="0" applyFill="1" applyBorder="1" applyAlignment="1">
      <alignment horizontal="left" vertical="top"/>
    </xf>
    <xf numFmtId="0" fontId="10" fillId="0" borderId="0" xfId="0" applyFont="1"/>
    <xf numFmtId="0" fontId="29" fillId="0" borderId="0" xfId="0" applyFont="1"/>
    <xf numFmtId="0" fontId="0" fillId="3" borderId="8" xfId="0" applyFill="1" applyBorder="1" applyAlignment="1">
      <alignment horizontal="left" vertical="top"/>
    </xf>
    <xf numFmtId="0" fontId="0" fillId="3" borderId="5" xfId="0" applyFill="1" applyBorder="1" applyAlignment="1">
      <alignment horizontal="left" vertical="top"/>
    </xf>
    <xf numFmtId="0" fontId="11" fillId="2" borderId="5" xfId="2" applyFill="1" applyBorder="1" applyAlignment="1">
      <alignment horizontal="left" vertical="top"/>
    </xf>
    <xf numFmtId="0" fontId="11" fillId="2" borderId="6" xfId="2" applyFill="1" applyBorder="1" applyAlignment="1">
      <alignment horizontal="left" vertical="top"/>
    </xf>
    <xf numFmtId="0" fontId="0" fillId="8" borderId="6" xfId="0" applyFill="1" applyBorder="1" applyAlignment="1">
      <alignment horizontal="left" vertical="top"/>
    </xf>
    <xf numFmtId="0" fontId="8" fillId="0" borderId="0" xfId="0" applyFont="1"/>
    <xf numFmtId="0" fontId="9" fillId="3" borderId="0" xfId="0" applyFont="1" applyFill="1"/>
    <xf numFmtId="0" fontId="0" fillId="4" borderId="0" xfId="0" applyFill="1"/>
    <xf numFmtId="0" fontId="16" fillId="4" borderId="5" xfId="0" applyFont="1" applyFill="1" applyBorder="1"/>
    <xf numFmtId="0" fontId="28" fillId="4" borderId="5" xfId="0" applyFont="1" applyFill="1" applyBorder="1" applyProtection="1">
      <protection locked="0"/>
    </xf>
    <xf numFmtId="0" fontId="0" fillId="0" borderId="0" xfId="0" applyAlignment="1">
      <alignment vertical="center"/>
    </xf>
    <xf numFmtId="0" fontId="26" fillId="0" borderId="0" xfId="0" applyFont="1" applyAlignment="1">
      <alignment vertical="top"/>
    </xf>
    <xf numFmtId="0" fontId="0" fillId="0" borderId="0" xfId="0" applyAlignment="1">
      <alignment vertical="top" wrapText="1"/>
    </xf>
    <xf numFmtId="0" fontId="30" fillId="0" borderId="0" xfId="0" applyFont="1" applyAlignment="1">
      <alignment vertical="top" wrapText="1"/>
    </xf>
    <xf numFmtId="0" fontId="18" fillId="4" borderId="0" xfId="0" applyFont="1" applyFill="1" applyAlignment="1">
      <alignment wrapText="1"/>
    </xf>
    <xf numFmtId="0" fontId="18" fillId="5" borderId="28"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31" fillId="4" borderId="0" xfId="0" applyFont="1" applyFill="1" applyAlignment="1">
      <alignment wrapText="1"/>
    </xf>
    <xf numFmtId="0" fontId="0" fillId="10" borderId="0" xfId="0" applyFill="1" applyAlignment="1">
      <alignment vertical="top" wrapText="1"/>
    </xf>
    <xf numFmtId="0" fontId="7" fillId="0" borderId="0" xfId="0" applyFont="1"/>
    <xf numFmtId="0" fontId="33" fillId="4" borderId="0" xfId="0" applyFont="1" applyFill="1"/>
    <xf numFmtId="0" fontId="24" fillId="4" borderId="0" xfId="0" applyFont="1" applyFill="1"/>
    <xf numFmtId="0" fontId="34" fillId="0" borderId="0" xfId="0" applyFont="1"/>
    <xf numFmtId="0" fontId="25" fillId="4" borderId="5" xfId="0" applyFont="1" applyFill="1" applyBorder="1" applyAlignment="1" applyProtection="1">
      <alignment horizontal="center" vertical="center" wrapText="1"/>
      <protection locked="0"/>
    </xf>
    <xf numFmtId="0" fontId="25" fillId="4" borderId="5" xfId="0" applyFont="1" applyFill="1" applyBorder="1" applyAlignment="1" applyProtection="1">
      <alignment horizontal="left" vertical="center" wrapText="1"/>
      <protection locked="0"/>
    </xf>
    <xf numFmtId="0" fontId="0" fillId="2" borderId="0" xfId="0" applyFill="1" applyAlignment="1">
      <alignment vertical="top"/>
    </xf>
    <xf numFmtId="0" fontId="0" fillId="2" borderId="0" xfId="0" applyFill="1"/>
    <xf numFmtId="0" fontId="0" fillId="11" borderId="0" xfId="0" applyFill="1"/>
    <xf numFmtId="0" fontId="0" fillId="12" borderId="0" xfId="0" applyFill="1" applyAlignment="1">
      <alignment vertical="top" wrapText="1"/>
    </xf>
    <xf numFmtId="0" fontId="0" fillId="12" borderId="0" xfId="0" applyFill="1"/>
    <xf numFmtId="0" fontId="6" fillId="12" borderId="0" xfId="0" applyFont="1" applyFill="1"/>
    <xf numFmtId="0" fontId="10" fillId="12" borderId="0" xfId="0" applyFont="1" applyFill="1"/>
    <xf numFmtId="0" fontId="7" fillId="12" borderId="0" xfId="0" applyFont="1" applyFill="1"/>
    <xf numFmtId="0" fontId="34" fillId="12" borderId="0" xfId="0" applyFont="1" applyFill="1"/>
    <xf numFmtId="0" fontId="5" fillId="12" borderId="0" xfId="0" applyFont="1" applyFill="1"/>
    <xf numFmtId="0" fontId="4" fillId="12" borderId="0" xfId="0" applyFont="1" applyFill="1"/>
    <xf numFmtId="0" fontId="3" fillId="12" borderId="0" xfId="0" applyFont="1" applyFill="1"/>
    <xf numFmtId="0" fontId="0" fillId="13" borderId="0" xfId="0" applyFill="1" applyAlignment="1">
      <alignment vertical="top" wrapText="1"/>
    </xf>
    <xf numFmtId="0" fontId="30" fillId="13" borderId="0" xfId="0" applyFont="1" applyFill="1" applyAlignment="1">
      <alignment vertical="top" wrapText="1"/>
    </xf>
    <xf numFmtId="0" fontId="0" fillId="3" borderId="5" xfId="0" applyFill="1" applyBorder="1" applyAlignment="1">
      <alignment horizontal="left" vertical="top" wrapText="1"/>
    </xf>
    <xf numFmtId="0" fontId="0" fillId="7" borderId="0" xfId="0" applyFill="1" applyAlignment="1">
      <alignment vertical="top" wrapText="1"/>
    </xf>
    <xf numFmtId="0" fontId="0" fillId="0" borderId="0" xfId="0" applyAlignment="1">
      <alignment horizontal="center" vertical="top" wrapText="1"/>
    </xf>
    <xf numFmtId="0" fontId="0" fillId="8" borderId="5" xfId="0" applyFill="1" applyBorder="1" applyAlignment="1">
      <alignment horizontal="left" vertical="top" wrapText="1"/>
    </xf>
    <xf numFmtId="0" fontId="0" fillId="0" borderId="0" xfId="0" applyAlignment="1">
      <alignment horizontal="left" vertical="top" wrapText="1"/>
    </xf>
    <xf numFmtId="0" fontId="0" fillId="9" borderId="0" xfId="0" applyFill="1" applyAlignment="1">
      <alignment vertical="top" wrapText="1"/>
    </xf>
    <xf numFmtId="0" fontId="30" fillId="13" borderId="0" xfId="0" applyFont="1" applyFill="1"/>
    <xf numFmtId="0" fontId="35" fillId="13" borderId="0" xfId="0" applyFont="1" applyFill="1"/>
    <xf numFmtId="0" fontId="34" fillId="13" borderId="0" xfId="0" applyFont="1" applyFill="1"/>
    <xf numFmtId="0" fontId="10" fillId="13" borderId="0" xfId="0" applyFont="1" applyFill="1"/>
    <xf numFmtId="0" fontId="0" fillId="13" borderId="0" xfId="0" applyFill="1"/>
    <xf numFmtId="0" fontId="2" fillId="13" borderId="0" xfId="0" applyFont="1" applyFill="1"/>
    <xf numFmtId="0" fontId="32" fillId="10" borderId="0" xfId="0" applyFont="1" applyFill="1" applyAlignment="1">
      <alignment vertical="center" wrapText="1"/>
    </xf>
    <xf numFmtId="0" fontId="16" fillId="15" borderId="5" xfId="0" applyFont="1" applyFill="1" applyBorder="1" applyAlignment="1">
      <alignment horizontal="left" vertic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16" xfId="0" applyFont="1" applyFill="1" applyBorder="1" applyAlignment="1">
      <alignment horizontal="center" vertical="center" wrapText="1"/>
    </xf>
    <xf numFmtId="0" fontId="16" fillId="14" borderId="5"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6" fillId="4" borderId="0" xfId="0" applyFont="1" applyFill="1" applyAlignment="1">
      <alignment wrapText="1"/>
    </xf>
    <xf numFmtId="0" fontId="42" fillId="0" borderId="0" xfId="0" applyFont="1" applyAlignment="1" applyProtection="1">
      <alignment wrapText="1"/>
      <protection locked="0"/>
    </xf>
    <xf numFmtId="0" fontId="42" fillId="6" borderId="0" xfId="0" applyFont="1" applyFill="1" applyAlignment="1" applyProtection="1">
      <alignment wrapText="1"/>
      <protection locked="0"/>
    </xf>
    <xf numFmtId="0" fontId="18" fillId="4" borderId="5" xfId="0" applyFont="1" applyFill="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37" fillId="0" borderId="34" xfId="0" applyFont="1" applyBorder="1" applyAlignment="1">
      <alignment vertical="center"/>
    </xf>
    <xf numFmtId="0" fontId="37" fillId="0" borderId="35" xfId="0" applyFont="1" applyBorder="1" applyAlignment="1">
      <alignment vertical="center"/>
    </xf>
    <xf numFmtId="0" fontId="1" fillId="13" borderId="0" xfId="0" applyFont="1" applyFill="1"/>
    <xf numFmtId="0" fontId="30" fillId="10" borderId="0" xfId="0" applyFont="1" applyFill="1"/>
    <xf numFmtId="0" fontId="1" fillId="10" borderId="0" xfId="0" applyFont="1" applyFill="1"/>
    <xf numFmtId="0" fontId="35" fillId="10" borderId="0" xfId="0" applyFont="1" applyFill="1"/>
    <xf numFmtId="0" fontId="38" fillId="0" borderId="35" xfId="0" applyFont="1" applyBorder="1" applyAlignment="1">
      <alignment vertical="center"/>
    </xf>
    <xf numFmtId="0" fontId="38" fillId="0" borderId="34" xfId="0" applyFont="1" applyBorder="1" applyAlignment="1">
      <alignment vertical="center"/>
    </xf>
    <xf numFmtId="0" fontId="0" fillId="13" borderId="0" xfId="0" applyFill="1" applyAlignment="1">
      <alignment vertical="top"/>
    </xf>
    <xf numFmtId="0" fontId="1" fillId="0" borderId="0" xfId="0" applyFont="1"/>
    <xf numFmtId="0" fontId="43" fillId="6" borderId="6" xfId="0" applyFont="1" applyFill="1" applyBorder="1" applyAlignment="1">
      <alignment horizontal="left" vertical="center"/>
    </xf>
    <xf numFmtId="0" fontId="41" fillId="16" borderId="6" xfId="0" applyFont="1" applyFill="1" applyBorder="1" applyAlignment="1">
      <alignment horizontal="left" vertical="center"/>
    </xf>
    <xf numFmtId="0" fontId="16" fillId="15" borderId="5" xfId="0" applyFont="1" applyFill="1" applyBorder="1" applyAlignment="1">
      <alignment vertical="center" wrapText="1"/>
    </xf>
    <xf numFmtId="0" fontId="16" fillId="15" borderId="30" xfId="0" applyFont="1" applyFill="1" applyBorder="1" applyAlignment="1">
      <alignment vertical="center" wrapText="1"/>
    </xf>
    <xf numFmtId="0" fontId="16" fillId="15" borderId="6" xfId="0" applyFont="1" applyFill="1" applyBorder="1" applyAlignment="1">
      <alignment vertical="center" wrapText="1"/>
    </xf>
    <xf numFmtId="0" fontId="18" fillId="4" borderId="5" xfId="0" applyFont="1" applyFill="1" applyBorder="1" applyAlignment="1" applyProtection="1">
      <alignment horizontal="left" vertical="center" wrapText="1"/>
      <protection locked="0"/>
    </xf>
    <xf numFmtId="0" fontId="16" fillId="16" borderId="8" xfId="0" applyFont="1" applyFill="1" applyBorder="1" applyAlignment="1">
      <alignment vertical="center" wrapText="1"/>
    </xf>
    <xf numFmtId="0" fontId="18" fillId="0" borderId="5" xfId="0" applyFont="1" applyBorder="1" applyAlignment="1" applyProtection="1">
      <alignment horizontal="left" vertical="center" wrapText="1"/>
      <protection locked="0"/>
    </xf>
    <xf numFmtId="0" fontId="16" fillId="15" borderId="20" xfId="0" applyFont="1" applyFill="1" applyBorder="1" applyAlignment="1">
      <alignment vertical="center" wrapText="1"/>
    </xf>
    <xf numFmtId="0" fontId="25" fillId="6" borderId="40" xfId="0" applyFont="1" applyFill="1" applyBorder="1" applyAlignment="1">
      <alignment horizontal="left" vertical="center" wrapText="1"/>
    </xf>
    <xf numFmtId="0" fontId="25" fillId="6" borderId="25" xfId="0" applyFont="1" applyFill="1" applyBorder="1" applyAlignment="1">
      <alignment horizontal="left" vertical="center" wrapText="1"/>
    </xf>
    <xf numFmtId="0" fontId="16" fillId="17" borderId="26" xfId="0" applyFont="1" applyFill="1" applyBorder="1" applyAlignment="1">
      <alignment vertical="center" wrapText="1"/>
    </xf>
    <xf numFmtId="0" fontId="16" fillId="17" borderId="39" xfId="0" applyFont="1" applyFill="1" applyBorder="1" applyAlignment="1">
      <alignment vertical="center" wrapText="1"/>
    </xf>
    <xf numFmtId="4" fontId="21" fillId="17" borderId="0" xfId="0" applyNumberFormat="1" applyFont="1" applyFill="1" applyAlignment="1">
      <alignment horizontal="left" vertical="center" wrapText="1"/>
    </xf>
    <xf numFmtId="4" fontId="22" fillId="17" borderId="23" xfId="0" applyNumberFormat="1" applyFont="1" applyFill="1" applyBorder="1" applyAlignment="1">
      <alignment horizontal="center" vertical="center" wrapText="1"/>
    </xf>
    <xf numFmtId="0" fontId="16" fillId="4" borderId="5" xfId="0" applyFont="1" applyFill="1" applyBorder="1" applyAlignment="1" applyProtection="1">
      <alignment horizontal="left" vertical="center" wrapText="1"/>
      <protection locked="0"/>
    </xf>
    <xf numFmtId="4" fontId="16" fillId="15" borderId="0" xfId="0" applyNumberFormat="1" applyFont="1" applyFill="1" applyAlignment="1">
      <alignment horizontal="right" vertical="center" wrapText="1"/>
    </xf>
    <xf numFmtId="0" fontId="0" fillId="11" borderId="0" xfId="0" applyFill="1" applyAlignment="1">
      <alignment horizontal="left" vertical="top" wrapText="1"/>
    </xf>
    <xf numFmtId="0" fontId="0" fillId="12" borderId="0" xfId="0" applyFill="1" applyAlignment="1">
      <alignment horizontal="left" vertical="top" wrapText="1"/>
    </xf>
    <xf numFmtId="0" fontId="0" fillId="0" borderId="0" xfId="2" applyFont="1" applyAlignment="1">
      <alignment horizontal="left" vertical="top"/>
    </xf>
    <xf numFmtId="0" fontId="0" fillId="0" borderId="0" xfId="2" applyFont="1" applyAlignment="1">
      <alignment horizontal="left" vertical="top" wrapText="1"/>
    </xf>
    <xf numFmtId="0" fontId="0" fillId="7" borderId="0" xfId="0" applyFill="1" applyAlignment="1">
      <alignment horizontal="left" vertical="top" wrapText="1"/>
    </xf>
    <xf numFmtId="0" fontId="26" fillId="10" borderId="0" xfId="0" applyFont="1" applyFill="1" applyAlignment="1">
      <alignment horizontal="left" vertical="center" wrapText="1"/>
    </xf>
    <xf numFmtId="0" fontId="18" fillId="4" borderId="0" xfId="0" applyFont="1" applyFill="1" applyAlignment="1" applyProtection="1">
      <alignment vertical="top" wrapText="1"/>
      <protection locked="0"/>
    </xf>
    <xf numFmtId="0" fontId="35" fillId="4" borderId="0" xfId="0" applyFont="1" applyFill="1" applyAlignment="1" applyProtection="1">
      <alignment vertical="top" wrapText="1"/>
      <protection locked="0"/>
    </xf>
    <xf numFmtId="0" fontId="18" fillId="4" borderId="27" xfId="0" applyFont="1" applyFill="1" applyBorder="1" applyAlignment="1" applyProtection="1">
      <alignment vertical="top" wrapText="1"/>
      <protection locked="0"/>
    </xf>
    <xf numFmtId="0" fontId="18" fillId="18" borderId="0" xfId="0" applyFont="1" applyFill="1" applyAlignment="1" applyProtection="1">
      <alignment vertical="top" wrapText="1"/>
      <protection locked="0"/>
    </xf>
    <xf numFmtId="0" fontId="18" fillId="0" borderId="0" xfId="0" applyFont="1" applyAlignment="1" applyProtection="1">
      <alignment vertical="top" wrapText="1"/>
      <protection locked="0"/>
    </xf>
    <xf numFmtId="0" fontId="0" fillId="0" borderId="0" xfId="2" applyFont="1" applyAlignment="1" applyProtection="1">
      <alignment vertical="top" wrapText="1"/>
      <protection locked="0"/>
    </xf>
    <xf numFmtId="0" fontId="0" fillId="19" borderId="5" xfId="0" applyFill="1" applyBorder="1" applyAlignment="1">
      <alignment horizontal="left" vertical="top" wrapText="1"/>
    </xf>
    <xf numFmtId="0" fontId="30" fillId="19" borderId="5" xfId="0" applyFont="1" applyFill="1" applyBorder="1" applyAlignment="1" applyProtection="1">
      <alignment vertical="top" wrapText="1"/>
      <protection locked="0"/>
    </xf>
    <xf numFmtId="0" fontId="0" fillId="19" borderId="5" xfId="0" applyFill="1" applyBorder="1" applyAlignment="1" applyProtection="1">
      <alignment vertical="top" wrapText="1"/>
      <protection locked="0"/>
    </xf>
    <xf numFmtId="0" fontId="18" fillId="19" borderId="0" xfId="0" applyFont="1" applyFill="1" applyAlignment="1">
      <alignment horizontal="left" vertical="top" wrapText="1"/>
    </xf>
    <xf numFmtId="0" fontId="34" fillId="19" borderId="0" xfId="0" applyFont="1" applyFill="1" applyAlignment="1" applyProtection="1">
      <alignment vertical="top" wrapText="1"/>
      <protection locked="0"/>
    </xf>
    <xf numFmtId="0" fontId="18" fillId="19" borderId="0" xfId="0" applyFont="1" applyFill="1" applyAlignment="1" applyProtection="1">
      <alignment vertical="top" wrapText="1"/>
      <protection locked="0"/>
    </xf>
    <xf numFmtId="0" fontId="26" fillId="11" borderId="0" xfId="0" applyFont="1" applyFill="1" applyAlignment="1">
      <alignment horizontal="left" vertical="top" wrapText="1"/>
    </xf>
    <xf numFmtId="0" fontId="0" fillId="17" borderId="0" xfId="0" applyFill="1" applyAlignment="1">
      <alignment horizontal="left" vertical="top" wrapText="1"/>
    </xf>
    <xf numFmtId="0" fontId="35" fillId="17" borderId="0" xfId="0" applyFont="1" applyFill="1" applyAlignment="1" applyProtection="1">
      <alignment vertical="top" wrapText="1"/>
      <protection locked="0"/>
    </xf>
    <xf numFmtId="0" fontId="18" fillId="17" borderId="0" xfId="0" applyFont="1" applyFill="1" applyAlignment="1" applyProtection="1">
      <alignment vertical="top" wrapText="1"/>
      <protection locked="0"/>
    </xf>
    <xf numFmtId="0" fontId="0" fillId="17" borderId="5" xfId="0" applyFill="1" applyBorder="1" applyAlignment="1">
      <alignment horizontal="left" vertical="top" wrapText="1"/>
    </xf>
    <xf numFmtId="0" fontId="35" fillId="17" borderId="5" xfId="0" applyFont="1" applyFill="1" applyBorder="1" applyAlignment="1" applyProtection="1">
      <alignment vertical="top" wrapText="1"/>
      <protection locked="0"/>
    </xf>
    <xf numFmtId="0" fontId="18" fillId="17" borderId="5" xfId="0" applyFont="1" applyFill="1" applyBorder="1" applyAlignment="1" applyProtection="1">
      <alignment vertical="top" wrapText="1"/>
      <protection locked="0"/>
    </xf>
    <xf numFmtId="0" fontId="35" fillId="19" borderId="5" xfId="0" applyFont="1" applyFill="1" applyBorder="1" applyAlignment="1" applyProtection="1">
      <alignment vertical="top" wrapText="1"/>
      <protection locked="0"/>
    </xf>
    <xf numFmtId="0" fontId="18" fillId="19" borderId="5" xfId="0" applyFont="1" applyFill="1" applyBorder="1" applyAlignment="1" applyProtection="1">
      <alignment vertical="top" wrapText="1"/>
      <protection locked="0"/>
    </xf>
    <xf numFmtId="0" fontId="0" fillId="12" borderId="5" xfId="0" applyFill="1" applyBorder="1" applyAlignment="1">
      <alignment horizontal="left" vertical="top" wrapText="1"/>
    </xf>
    <xf numFmtId="0" fontId="18" fillId="12" borderId="0" xfId="0" applyFont="1" applyFill="1" applyAlignment="1" applyProtection="1">
      <alignment vertical="top" wrapText="1"/>
      <protection locked="0"/>
    </xf>
    <xf numFmtId="0" fontId="18" fillId="0" borderId="5" xfId="0" applyFont="1" applyBorder="1" applyAlignment="1" applyProtection="1">
      <alignment vertical="top" wrapText="1"/>
      <protection locked="0"/>
    </xf>
    <xf numFmtId="0" fontId="48" fillId="12" borderId="0" xfId="0" applyFont="1" applyFill="1" applyAlignment="1">
      <alignment horizontal="left" vertical="top" wrapText="1"/>
    </xf>
    <xf numFmtId="0" fontId="48" fillId="12" borderId="0" xfId="0" applyFont="1" applyFill="1" applyAlignment="1">
      <alignment horizontal="left" vertical="center" wrapText="1"/>
    </xf>
    <xf numFmtId="0" fontId="48" fillId="12" borderId="0" xfId="0" applyFont="1" applyFill="1" applyAlignment="1">
      <alignment vertical="top" wrapText="1"/>
    </xf>
    <xf numFmtId="0" fontId="0" fillId="20" borderId="0" xfId="0" applyFill="1" applyAlignment="1">
      <alignment vertical="top" wrapText="1"/>
    </xf>
    <xf numFmtId="0" fontId="30" fillId="20" borderId="0" xfId="0" applyFont="1" applyFill="1" applyAlignment="1">
      <alignment vertical="top" wrapText="1"/>
    </xf>
    <xf numFmtId="0" fontId="28" fillId="0" borderId="5" xfId="0" applyFont="1" applyBorder="1" applyProtection="1">
      <protection locked="0"/>
    </xf>
    <xf numFmtId="0" fontId="0" fillId="21" borderId="0" xfId="0" applyFill="1" applyAlignment="1">
      <alignment vertical="top" wrapText="1"/>
    </xf>
    <xf numFmtId="0" fontId="0" fillId="21" borderId="0" xfId="0" applyFill="1" applyAlignment="1" applyProtection="1">
      <alignment vertical="top" wrapText="1"/>
      <protection locked="0"/>
    </xf>
    <xf numFmtId="0" fontId="49" fillId="21" borderId="35" xfId="0" applyFont="1" applyFill="1" applyBorder="1" applyAlignment="1">
      <alignment vertical="center" wrapText="1"/>
    </xf>
    <xf numFmtId="0" fontId="49" fillId="21" borderId="35" xfId="0" applyFont="1" applyFill="1" applyBorder="1" applyAlignment="1">
      <alignment vertical="top" wrapText="1"/>
    </xf>
    <xf numFmtId="0" fontId="50" fillId="21" borderId="4" xfId="0" applyFont="1" applyFill="1" applyBorder="1" applyAlignment="1">
      <alignment vertical="top" wrapText="1"/>
    </xf>
    <xf numFmtId="0" fontId="0" fillId="21" borderId="0" xfId="0" applyFill="1" applyAlignment="1">
      <alignment horizontal="left" vertical="top" wrapText="1"/>
    </xf>
    <xf numFmtId="0" fontId="49" fillId="21" borderId="4" xfId="0" applyFont="1" applyFill="1" applyBorder="1" applyAlignment="1">
      <alignment vertical="center" wrapText="1"/>
    </xf>
    <xf numFmtId="0" fontId="18" fillId="21" borderId="0" xfId="0" applyFont="1" applyFill="1" applyAlignment="1" applyProtection="1">
      <alignment vertical="top" wrapText="1"/>
      <protection locked="0"/>
    </xf>
    <xf numFmtId="0" fontId="35" fillId="21" borderId="0" xfId="0" applyFont="1" applyFill="1" applyAlignment="1" applyProtection="1">
      <alignment vertical="top" wrapText="1"/>
      <protection locked="0"/>
    </xf>
    <xf numFmtId="0" fontId="30" fillId="21" borderId="0" xfId="0" applyFont="1" applyFill="1" applyAlignment="1" applyProtection="1">
      <alignment vertical="top" wrapText="1"/>
      <protection locked="0"/>
    </xf>
    <xf numFmtId="0" fontId="18" fillId="12" borderId="0" xfId="0" applyFont="1" applyFill="1" applyAlignment="1">
      <alignment horizontal="left" vertical="top" wrapText="1"/>
    </xf>
    <xf numFmtId="0" fontId="26" fillId="21" borderId="0" xfId="0" applyFont="1" applyFill="1" applyAlignment="1">
      <alignment vertical="top" wrapText="1"/>
    </xf>
    <xf numFmtId="0" fontId="18" fillId="4" borderId="0" xfId="0" applyFont="1" applyFill="1" applyAlignment="1">
      <alignment horizontal="left" vertical="top" wrapText="1"/>
    </xf>
    <xf numFmtId="4" fontId="18" fillId="4" borderId="6" xfId="0" applyNumberFormat="1" applyFont="1" applyFill="1" applyBorder="1" applyAlignment="1">
      <alignment horizontal="left" vertical="center" wrapText="1"/>
    </xf>
    <xf numFmtId="4" fontId="18" fillId="4" borderId="7" xfId="0" applyNumberFormat="1" applyFont="1" applyFill="1" applyBorder="1" applyAlignment="1">
      <alignment horizontal="left" vertical="center" wrapText="1"/>
    </xf>
    <xf numFmtId="4" fontId="18" fillId="4" borderId="8" xfId="0" applyNumberFormat="1" applyFont="1" applyFill="1" applyBorder="1" applyAlignment="1">
      <alignment horizontal="left" vertical="center" wrapText="1"/>
    </xf>
    <xf numFmtId="4" fontId="16" fillId="17" borderId="6" xfId="0" applyNumberFormat="1" applyFont="1" applyFill="1" applyBorder="1" applyAlignment="1">
      <alignment horizontal="left" vertical="center" wrapText="1"/>
    </xf>
    <xf numFmtId="4" fontId="16" fillId="17" borderId="7" xfId="0" applyNumberFormat="1" applyFont="1" applyFill="1" applyBorder="1" applyAlignment="1">
      <alignment horizontal="left" vertical="center" wrapText="1"/>
    </xf>
    <xf numFmtId="4" fontId="16" fillId="17" borderId="8" xfId="0" applyNumberFormat="1" applyFont="1" applyFill="1" applyBorder="1" applyAlignment="1">
      <alignment horizontal="left" vertical="center" wrapText="1"/>
    </xf>
    <xf numFmtId="4" fontId="19" fillId="0" borderId="21" xfId="0" applyNumberFormat="1" applyFont="1" applyBorder="1" applyAlignment="1">
      <alignment horizontal="center" vertical="center" wrapText="1"/>
    </xf>
    <xf numFmtId="4" fontId="19" fillId="0" borderId="22" xfId="0" applyNumberFormat="1" applyFont="1" applyBorder="1" applyAlignment="1">
      <alignment horizontal="center" vertical="center" wrapText="1"/>
    </xf>
    <xf numFmtId="4" fontId="16" fillId="17" borderId="6" xfId="0" applyNumberFormat="1" applyFont="1" applyFill="1" applyBorder="1" applyAlignment="1">
      <alignment horizontal="left" vertical="center"/>
    </xf>
    <xf numFmtId="4" fontId="16" fillId="17" borderId="7" xfId="0" applyNumberFormat="1" applyFont="1" applyFill="1" applyBorder="1" applyAlignment="1">
      <alignment horizontal="left" vertical="center"/>
    </xf>
    <xf numFmtId="4" fontId="16" fillId="17" borderId="8" xfId="0" applyNumberFormat="1" applyFont="1" applyFill="1" applyBorder="1" applyAlignment="1">
      <alignment horizontal="left" vertical="center"/>
    </xf>
    <xf numFmtId="4" fontId="43" fillId="6" borderId="14" xfId="0" applyNumberFormat="1" applyFont="1" applyFill="1" applyBorder="1" applyAlignment="1">
      <alignment horizontal="left" vertical="center"/>
    </xf>
    <xf numFmtId="4" fontId="43" fillId="6" borderId="17" xfId="0" applyNumberFormat="1" applyFont="1" applyFill="1" applyBorder="1" applyAlignment="1">
      <alignment horizontal="left" vertical="center"/>
    </xf>
    <xf numFmtId="4" fontId="43" fillId="6" borderId="15" xfId="0" applyNumberFormat="1" applyFont="1" applyFill="1" applyBorder="1" applyAlignment="1">
      <alignment horizontal="left" vertical="center"/>
    </xf>
    <xf numFmtId="4" fontId="16" fillId="4" borderId="5" xfId="0" applyNumberFormat="1" applyFont="1" applyFill="1" applyBorder="1" applyAlignment="1">
      <alignment horizontal="left" vertical="center" wrapText="1"/>
    </xf>
    <xf numFmtId="4" fontId="41" fillId="16" borderId="6" xfId="0" applyNumberFormat="1" applyFont="1" applyFill="1" applyBorder="1" applyAlignment="1">
      <alignment horizontal="left" vertical="center"/>
    </xf>
    <xf numFmtId="4" fontId="41" fillId="16" borderId="7" xfId="0" applyNumberFormat="1" applyFont="1" applyFill="1" applyBorder="1" applyAlignment="1">
      <alignment horizontal="left" vertical="center"/>
    </xf>
    <xf numFmtId="4" fontId="41" fillId="16" borderId="8" xfId="0" applyNumberFormat="1" applyFont="1" applyFill="1" applyBorder="1" applyAlignment="1">
      <alignment horizontal="left" vertical="center"/>
    </xf>
    <xf numFmtId="4" fontId="18" fillId="4" borderId="5" xfId="0" applyNumberFormat="1" applyFont="1" applyFill="1" applyBorder="1" applyAlignment="1">
      <alignment horizontal="left" vertical="center" wrapText="1"/>
    </xf>
    <xf numFmtId="4" fontId="44" fillId="4" borderId="32" xfId="6" applyNumberFormat="1" applyFill="1" applyBorder="1" applyAlignment="1">
      <alignment horizontal="left" vertical="center" wrapText="1"/>
    </xf>
    <xf numFmtId="4" fontId="44" fillId="4" borderId="1" xfId="6" applyNumberFormat="1" applyFill="1" applyBorder="1" applyAlignment="1">
      <alignment horizontal="left" vertical="center" wrapText="1"/>
    </xf>
    <xf numFmtId="4" fontId="44" fillId="4" borderId="24" xfId="6" applyNumberFormat="1" applyFill="1" applyBorder="1" applyAlignment="1">
      <alignment horizontal="left" vertical="center" wrapText="1"/>
    </xf>
    <xf numFmtId="4" fontId="41" fillId="16" borderId="6" xfId="0" applyNumberFormat="1" applyFont="1" applyFill="1" applyBorder="1" applyAlignment="1">
      <alignment horizontal="left" vertical="center" wrapText="1"/>
    </xf>
    <xf numFmtId="4" fontId="41" fillId="16" borderId="7" xfId="0" applyNumberFormat="1" applyFont="1" applyFill="1" applyBorder="1" applyAlignment="1">
      <alignment horizontal="left" vertical="center" wrapText="1"/>
    </xf>
    <xf numFmtId="4" fontId="41" fillId="16" borderId="8" xfId="0" applyNumberFormat="1" applyFont="1" applyFill="1" applyBorder="1" applyAlignment="1">
      <alignment horizontal="left" vertical="center" wrapText="1"/>
    </xf>
    <xf numFmtId="4" fontId="16" fillId="4" borderId="14" xfId="0" applyNumberFormat="1" applyFont="1" applyFill="1" applyBorder="1" applyAlignment="1">
      <alignment horizontal="left" vertical="center" wrapText="1"/>
    </xf>
    <xf numFmtId="4" fontId="16" fillId="4" borderId="17" xfId="0" applyNumberFormat="1" applyFont="1" applyFill="1" applyBorder="1" applyAlignment="1">
      <alignment horizontal="left" vertical="center" wrapText="1"/>
    </xf>
    <xf numFmtId="4" fontId="16" fillId="4" borderId="18" xfId="0" applyNumberFormat="1" applyFont="1" applyFill="1" applyBorder="1" applyAlignment="1">
      <alignment horizontal="left" vertical="center" wrapText="1"/>
    </xf>
    <xf numFmtId="4" fontId="16" fillId="4" borderId="0" xfId="0" applyNumberFormat="1" applyFont="1" applyFill="1" applyAlignment="1">
      <alignment horizontal="left" vertical="center" wrapText="1"/>
    </xf>
    <xf numFmtId="4" fontId="20" fillId="4" borderId="2" xfId="0" applyNumberFormat="1" applyFont="1" applyFill="1" applyBorder="1" applyAlignment="1" applyProtection="1">
      <alignment horizontal="center" vertical="center" wrapText="1"/>
      <protection locked="0"/>
    </xf>
    <xf numFmtId="4" fontId="20" fillId="4" borderId="3" xfId="0" applyNumberFormat="1" applyFont="1" applyFill="1" applyBorder="1" applyAlignment="1" applyProtection="1">
      <alignment horizontal="center" vertical="center" wrapText="1"/>
      <protection locked="0"/>
    </xf>
    <xf numFmtId="4" fontId="20" fillId="4" borderId="4" xfId="0" applyNumberFormat="1" applyFont="1" applyFill="1" applyBorder="1" applyAlignment="1" applyProtection="1">
      <alignment horizontal="center" vertical="center" wrapText="1"/>
      <protection locked="0"/>
    </xf>
    <xf numFmtId="4" fontId="27" fillId="0" borderId="1" xfId="0" applyNumberFormat="1" applyFont="1" applyBorder="1" applyAlignment="1">
      <alignment horizontal="center" vertical="center" wrapText="1"/>
    </xf>
    <xf numFmtId="4" fontId="27" fillId="0" borderId="24" xfId="0" applyNumberFormat="1" applyFont="1" applyBorder="1" applyAlignment="1">
      <alignment horizontal="center" vertical="center" wrapText="1"/>
    </xf>
    <xf numFmtId="4" fontId="19" fillId="0" borderId="30" xfId="0" applyNumberFormat="1" applyFont="1" applyBorder="1" applyAlignment="1">
      <alignment horizontal="center" vertical="center" wrapText="1"/>
    </xf>
    <xf numFmtId="4" fontId="19" fillId="0" borderId="31" xfId="0" applyNumberFormat="1" applyFont="1" applyBorder="1" applyAlignment="1">
      <alignment horizontal="center" vertical="center" wrapText="1"/>
    </xf>
    <xf numFmtId="4" fontId="19" fillId="0" borderId="28"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center" vertical="center" wrapText="1"/>
    </xf>
    <xf numFmtId="0" fontId="16" fillId="14" borderId="6" xfId="0" applyFont="1" applyFill="1" applyBorder="1" applyAlignment="1">
      <alignment horizontal="left" vertical="center" wrapText="1"/>
    </xf>
    <xf numFmtId="0" fontId="16" fillId="14" borderId="7" xfId="0" applyFont="1" applyFill="1" applyBorder="1" applyAlignment="1">
      <alignment horizontal="left" vertical="center" wrapText="1"/>
    </xf>
    <xf numFmtId="0" fontId="16" fillId="14" borderId="8" xfId="0" applyFont="1" applyFill="1" applyBorder="1" applyAlignment="1">
      <alignment horizontal="left" vertical="center" wrapText="1"/>
    </xf>
    <xf numFmtId="0" fontId="16" fillId="15" borderId="30" xfId="0" applyFont="1" applyFill="1" applyBorder="1" applyAlignment="1">
      <alignment horizontal="left" vertical="center" wrapText="1"/>
    </xf>
    <xf numFmtId="0" fontId="16" fillId="15" borderId="28" xfId="0" applyFont="1" applyFill="1" applyBorder="1" applyAlignment="1">
      <alignment horizontal="left" vertical="center" wrapText="1"/>
    </xf>
    <xf numFmtId="0" fontId="18" fillId="4" borderId="30" xfId="0" applyFont="1" applyFill="1" applyBorder="1" applyAlignment="1" applyProtection="1">
      <alignment horizontal="left" vertical="center" wrapText="1"/>
      <protection locked="0"/>
    </xf>
    <xf numFmtId="0" fontId="18" fillId="4" borderId="28" xfId="0" applyFont="1" applyFill="1" applyBorder="1" applyAlignment="1" applyProtection="1">
      <alignment horizontal="left" vertical="center" wrapText="1"/>
      <protection locked="0"/>
    </xf>
    <xf numFmtId="0" fontId="18" fillId="4" borderId="36" xfId="0" applyFont="1" applyFill="1" applyBorder="1" applyAlignment="1" applyProtection="1">
      <alignment horizontal="left" vertical="center" wrapText="1"/>
      <protection locked="0"/>
    </xf>
    <xf numFmtId="0" fontId="18" fillId="4" borderId="37" xfId="0" applyFont="1" applyFill="1" applyBorder="1" applyAlignment="1" applyProtection="1">
      <alignment horizontal="left" vertical="center" wrapText="1"/>
      <protection locked="0"/>
    </xf>
    <xf numFmtId="0" fontId="18" fillId="4" borderId="38" xfId="0" applyFont="1" applyFill="1" applyBorder="1" applyAlignment="1" applyProtection="1">
      <alignment horizontal="left" vertical="center" wrapText="1"/>
      <protection locked="0"/>
    </xf>
    <xf numFmtId="0" fontId="16" fillId="15" borderId="30" xfId="0" applyFont="1" applyFill="1" applyBorder="1" applyAlignment="1">
      <alignment horizontal="center" vertical="center" wrapText="1"/>
    </xf>
    <xf numFmtId="0" fontId="16" fillId="15" borderId="28" xfId="0" applyFont="1" applyFill="1" applyBorder="1" applyAlignment="1">
      <alignment horizontal="center" vertical="center" wrapText="1"/>
    </xf>
    <xf numFmtId="0" fontId="16" fillId="14" borderId="30" xfId="0" applyFont="1" applyFill="1" applyBorder="1" applyAlignment="1">
      <alignment horizontal="center" vertical="center" wrapText="1"/>
    </xf>
    <xf numFmtId="0" fontId="16" fillId="14" borderId="28" xfId="0" applyFont="1" applyFill="1" applyBorder="1" applyAlignment="1">
      <alignment horizontal="center" vertical="center" wrapText="1"/>
    </xf>
    <xf numFmtId="0" fontId="16" fillId="17" borderId="36" xfId="0" applyFont="1" applyFill="1" applyBorder="1" applyAlignment="1">
      <alignment horizontal="center" vertical="center" wrapText="1"/>
    </xf>
    <xf numFmtId="0" fontId="16" fillId="17" borderId="39" xfId="0" applyFont="1" applyFill="1" applyBorder="1" applyAlignment="1">
      <alignment horizontal="center" vertical="center" wrapText="1"/>
    </xf>
    <xf numFmtId="0" fontId="18" fillId="4" borderId="11" xfId="0" applyFont="1" applyFill="1" applyBorder="1" applyAlignment="1" applyProtection="1">
      <alignment horizontal="left" vertical="center" wrapText="1"/>
      <protection locked="0"/>
    </xf>
    <xf numFmtId="0" fontId="18" fillId="4" borderId="9" xfId="0" applyFont="1" applyFill="1" applyBorder="1" applyAlignment="1" applyProtection="1">
      <alignment horizontal="left" vertical="center" wrapText="1"/>
      <protection locked="0"/>
    </xf>
    <xf numFmtId="0" fontId="18" fillId="4" borderId="19" xfId="0" applyFont="1" applyFill="1" applyBorder="1" applyAlignment="1" applyProtection="1">
      <alignment horizontal="left" vertical="center" wrapText="1"/>
      <protection locked="0"/>
    </xf>
    <xf numFmtId="0" fontId="16" fillId="15" borderId="33" xfId="0" applyFont="1" applyFill="1" applyBorder="1" applyAlignment="1">
      <alignment horizontal="center" vertical="center" wrapText="1"/>
    </xf>
    <xf numFmtId="0" fontId="16" fillId="14" borderId="33" xfId="0" applyFont="1" applyFill="1" applyBorder="1" applyAlignment="1">
      <alignment horizontal="center" vertical="center" wrapText="1"/>
    </xf>
    <xf numFmtId="0" fontId="16" fillId="17" borderId="26" xfId="0" applyFont="1" applyFill="1" applyBorder="1" applyAlignment="1">
      <alignment horizontal="center" vertical="center" wrapText="1"/>
    </xf>
    <xf numFmtId="0" fontId="18" fillId="0" borderId="30"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38"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4" borderId="30" xfId="0" applyFont="1" applyFill="1" applyBorder="1" applyAlignment="1" applyProtection="1">
      <alignment horizontal="left" vertical="center" wrapText="1"/>
      <protection locked="0"/>
    </xf>
    <xf numFmtId="0" fontId="16" fillId="4" borderId="28" xfId="0" applyFont="1" applyFill="1" applyBorder="1" applyAlignment="1" applyProtection="1">
      <alignment horizontal="left" vertical="center" wrapText="1"/>
      <protection locked="0"/>
    </xf>
    <xf numFmtId="0" fontId="16" fillId="15" borderId="12" xfId="0" applyFont="1" applyFill="1" applyBorder="1" applyAlignment="1">
      <alignment horizontal="left" vertical="center" wrapText="1"/>
    </xf>
    <xf numFmtId="0" fontId="16" fillId="15" borderId="10" xfId="0" applyFont="1" applyFill="1" applyBorder="1" applyAlignment="1">
      <alignment horizontal="left" vertical="center" wrapText="1"/>
    </xf>
    <xf numFmtId="0" fontId="18" fillId="0" borderId="29" xfId="0" applyFont="1" applyBorder="1" applyAlignment="1">
      <alignment horizontal="left" vertical="center" wrapText="1"/>
    </xf>
    <xf numFmtId="0" fontId="18" fillId="0" borderId="13" xfId="0" applyFont="1" applyBorder="1" applyAlignment="1">
      <alignment horizontal="left" vertical="center" wrapText="1"/>
    </xf>
    <xf numFmtId="0" fontId="46" fillId="4" borderId="0" xfId="0" applyFont="1" applyFill="1" applyAlignment="1" applyProtection="1">
      <alignment horizontal="left" vertical="top" wrapText="1"/>
      <protection locked="0"/>
    </xf>
    <xf numFmtId="0" fontId="16" fillId="2" borderId="33"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41" fillId="16" borderId="6" xfId="0" applyFont="1" applyFill="1" applyBorder="1" applyAlignment="1">
      <alignment horizontal="left" vertical="center"/>
    </xf>
    <xf numFmtId="0" fontId="41" fillId="16" borderId="7" xfId="0" applyFont="1" applyFill="1" applyBorder="1" applyAlignment="1">
      <alignment horizontal="left" vertical="center"/>
    </xf>
    <xf numFmtId="0" fontId="41" fillId="16" borderId="8" xfId="0" applyFont="1" applyFill="1" applyBorder="1" applyAlignment="1">
      <alignment horizontal="left" vertical="center"/>
    </xf>
    <xf numFmtId="0" fontId="25" fillId="4" borderId="11" xfId="0" applyFont="1" applyFill="1" applyBorder="1" applyAlignment="1" applyProtection="1">
      <alignment horizontal="left" vertical="center" wrapText="1"/>
      <protection locked="0"/>
    </xf>
    <xf numFmtId="0" fontId="25" fillId="4" borderId="9" xfId="0" applyFont="1" applyFill="1" applyBorder="1" applyAlignment="1" applyProtection="1">
      <alignment horizontal="left" vertical="center" wrapText="1"/>
      <protection locked="0"/>
    </xf>
    <xf numFmtId="0" fontId="25" fillId="4" borderId="19" xfId="0" applyFont="1" applyFill="1" applyBorder="1" applyAlignment="1" applyProtection="1">
      <alignment horizontal="left" vertical="center" wrapText="1"/>
      <protection locked="0"/>
    </xf>
    <xf numFmtId="0" fontId="45" fillId="6" borderId="6" xfId="0" applyFont="1" applyFill="1" applyBorder="1" applyAlignment="1">
      <alignment horizontal="left" vertical="center" wrapText="1"/>
    </xf>
    <xf numFmtId="0" fontId="45" fillId="6" borderId="7"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16" fillId="15" borderId="36" xfId="0" applyFont="1" applyFill="1" applyBorder="1" applyAlignment="1">
      <alignment horizontal="left" vertical="center" wrapText="1"/>
    </xf>
    <xf numFmtId="0" fontId="16" fillId="15" borderId="39" xfId="0" applyFont="1" applyFill="1" applyBorder="1" applyAlignment="1">
      <alignment horizontal="left" vertical="center" wrapText="1"/>
    </xf>
    <xf numFmtId="0" fontId="46" fillId="0" borderId="0" xfId="0" applyFont="1" applyAlignment="1" applyProtection="1">
      <alignment horizontal="left" vertical="top" wrapText="1"/>
      <protection locked="0"/>
    </xf>
    <xf numFmtId="0" fontId="43" fillId="6" borderId="6" xfId="0" applyFont="1" applyFill="1" applyBorder="1" applyAlignment="1">
      <alignment horizontal="left" vertical="center" wrapText="1"/>
    </xf>
    <xf numFmtId="0" fontId="43" fillId="6" borderId="7" xfId="0" applyFont="1" applyFill="1" applyBorder="1" applyAlignment="1">
      <alignment horizontal="left" vertical="center" wrapText="1"/>
    </xf>
    <xf numFmtId="0" fontId="43" fillId="6" borderId="8" xfId="0" applyFont="1" applyFill="1" applyBorder="1" applyAlignment="1">
      <alignment horizontal="left" vertical="center" wrapText="1"/>
    </xf>
    <xf numFmtId="0" fontId="40" fillId="4" borderId="0" xfId="0" applyFont="1" applyFill="1" applyAlignment="1">
      <alignment wrapText="1"/>
    </xf>
    <xf numFmtId="0" fontId="36" fillId="4" borderId="0" xfId="0" applyFont="1" applyFill="1" applyAlignment="1">
      <alignment wrapText="1"/>
    </xf>
    <xf numFmtId="4" fontId="16" fillId="4" borderId="0" xfId="0" applyNumberFormat="1" applyFont="1" applyFill="1" applyAlignment="1">
      <alignment horizontal="center" vertical="center" wrapText="1"/>
    </xf>
    <xf numFmtId="3" fontId="18" fillId="4" borderId="5" xfId="0" applyNumberFormat="1" applyFont="1" applyFill="1" applyBorder="1" applyAlignment="1" applyProtection="1">
      <alignment horizontal="center" vertical="center" wrapText="1"/>
      <protection locked="0"/>
    </xf>
    <xf numFmtId="9" fontId="18" fillId="14" borderId="5" xfId="1" applyFont="1" applyFill="1" applyBorder="1" applyAlignment="1" applyProtection="1">
      <alignment horizontal="center" vertical="center" wrapText="1"/>
    </xf>
    <xf numFmtId="3" fontId="18" fillId="14" borderId="5" xfId="0" applyNumberFormat="1" applyFont="1" applyFill="1" applyBorder="1" applyAlignment="1">
      <alignment horizontal="center" vertical="center" wrapText="1"/>
    </xf>
    <xf numFmtId="0" fontId="18" fillId="4" borderId="0" xfId="0" applyFont="1" applyFill="1" applyAlignment="1">
      <alignment horizontal="center" vertical="center" wrapText="1"/>
    </xf>
    <xf numFmtId="3" fontId="18" fillId="0" borderId="5" xfId="0" applyNumberFormat="1" applyFont="1" applyBorder="1" applyAlignment="1" applyProtection="1">
      <alignment horizontal="center" vertical="center" wrapText="1"/>
      <protection locked="0"/>
    </xf>
    <xf numFmtId="3" fontId="18" fillId="5" borderId="28" xfId="0" applyNumberFormat="1" applyFont="1" applyFill="1" applyBorder="1" applyAlignment="1">
      <alignment horizontal="center" vertical="center" wrapText="1"/>
    </xf>
    <xf numFmtId="9" fontId="18" fillId="5" borderId="5" xfId="1" applyFont="1" applyFill="1" applyBorder="1" applyAlignment="1" applyProtection="1">
      <alignment horizontal="center" vertical="center" wrapText="1"/>
    </xf>
    <xf numFmtId="9" fontId="16" fillId="14" borderId="5" xfId="1" applyFont="1" applyFill="1" applyBorder="1" applyAlignment="1" applyProtection="1">
      <alignment horizontal="center" vertical="center" wrapText="1"/>
    </xf>
    <xf numFmtId="0" fontId="31" fillId="4" borderId="0" xfId="0" applyFont="1" applyFill="1" applyAlignment="1">
      <alignment horizontal="center" vertical="center" wrapText="1"/>
    </xf>
    <xf numFmtId="0" fontId="16" fillId="16" borderId="7" xfId="0" applyFont="1" applyFill="1" applyBorder="1" applyAlignment="1">
      <alignment horizontal="center" vertical="center" wrapText="1"/>
    </xf>
    <xf numFmtId="0" fontId="51" fillId="6" borderId="7" xfId="0" applyFont="1" applyFill="1" applyBorder="1" applyAlignment="1">
      <alignment horizontal="center" vertical="center"/>
    </xf>
    <xf numFmtId="0" fontId="16" fillId="16" borderId="7" xfId="0" applyFont="1" applyFill="1" applyBorder="1" applyAlignment="1">
      <alignment horizontal="center" vertical="center"/>
    </xf>
    <xf numFmtId="0" fontId="31" fillId="4" borderId="0" xfId="0" applyFont="1" applyFill="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51" fillId="6" borderId="8" xfId="0" applyFont="1" applyFill="1" applyBorder="1" applyAlignment="1">
      <alignment horizontal="left" vertical="center"/>
    </xf>
    <xf numFmtId="0" fontId="16" fillId="16" borderId="8" xfId="0" applyFont="1" applyFill="1" applyBorder="1" applyAlignment="1">
      <alignment horizontal="left" vertical="center"/>
    </xf>
    <xf numFmtId="0" fontId="16" fillId="16" borderId="8" xfId="0" applyFont="1" applyFill="1" applyBorder="1" applyAlignment="1">
      <alignment horizontal="left" vertical="center" wrapText="1"/>
    </xf>
    <xf numFmtId="0" fontId="16" fillId="16" borderId="8" xfId="0" applyFont="1" applyFill="1" applyBorder="1" applyAlignment="1">
      <alignment vertical="center"/>
    </xf>
    <xf numFmtId="0" fontId="31" fillId="4" borderId="0" xfId="0" applyFont="1" applyFill="1" applyAlignment="1" applyProtection="1">
      <alignment wrapText="1"/>
      <protection locked="0"/>
    </xf>
    <xf numFmtId="0" fontId="31" fillId="0" borderId="0" xfId="0" applyFont="1" applyAlignment="1" applyProtection="1">
      <alignment wrapText="1"/>
      <protection locked="0"/>
    </xf>
    <xf numFmtId="0" fontId="18" fillId="4" borderId="6" xfId="0" applyFont="1" applyFill="1" applyBorder="1" applyAlignment="1" applyProtection="1">
      <alignment horizontal="center" vertical="center" wrapText="1"/>
      <protection locked="0"/>
    </xf>
    <xf numFmtId="0" fontId="25" fillId="6" borderId="3" xfId="0" applyFont="1" applyFill="1" applyBorder="1" applyAlignment="1">
      <alignment horizontal="center" vertical="center" wrapText="1"/>
    </xf>
  </cellXfs>
  <cellStyles count="7">
    <cellStyle name="Comma 2" xfId="3" xr:uid="{00000000-0005-0000-0000-000032000000}"/>
    <cellStyle name="Hyperlink" xfId="6" builtinId="8"/>
    <cellStyle name="Normal" xfId="0" builtinId="0"/>
    <cellStyle name="Normal 2" xfId="2" xr:uid="{00000000-0005-0000-0000-000002000000}"/>
    <cellStyle name="Normal 3" xfId="4" xr:uid="{AE1056B5-76E3-46D7-B8DD-C79E292DAAA4}"/>
    <cellStyle name="Percent" xfId="1" builtinId="5"/>
    <cellStyle name="Percent 2" xfId="5" xr:uid="{D455DD12-419D-483D-BE0E-0A9147E2E6FF}"/>
  </cellStyles>
  <dxfs count="0"/>
  <tableStyles count="0" defaultTableStyle="TableStyleMedium2" defaultPivotStyle="PivotStyleLight16"/>
  <colors>
    <mruColors>
      <color rgb="FFB1A0C7"/>
      <color rgb="FF0000FF"/>
      <color rgb="FF04198F"/>
      <color rgb="FF6E6E6E"/>
      <color rgb="FF8294FB"/>
      <color rgb="FFA6A6A6"/>
      <color rgb="FFFEF7CF"/>
      <color rgb="FFE8D4F7"/>
      <color rgb="FFD9D9D9"/>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279399</xdr:colOff>
      <xdr:row>3</xdr:row>
      <xdr:rowOff>38321</xdr:rowOff>
    </xdr:to>
    <xdr:pic>
      <xdr:nvPicPr>
        <xdr:cNvPr id="2" name="Picture 1">
          <a:extLst>
            <a:ext uri="{FF2B5EF4-FFF2-40B4-BE49-F238E27FC236}">
              <a16:creationId xmlns:a16="http://schemas.microsoft.com/office/drawing/2014/main" id="{556997EE-8C01-58DC-299C-6FE34FE283D8}"/>
            </a:ext>
          </a:extLst>
        </xdr:cNvPr>
        <xdr:cNvPicPr>
          <a:picLocks noChangeAspect="1"/>
        </xdr:cNvPicPr>
      </xdr:nvPicPr>
      <xdr:blipFill>
        <a:blip xmlns:r="http://schemas.openxmlformats.org/officeDocument/2006/relationships" r:embed="rId1"/>
        <a:stretch>
          <a:fillRect/>
        </a:stretch>
      </xdr:blipFill>
      <xdr:spPr>
        <a:xfrm>
          <a:off x="0" y="0"/>
          <a:ext cx="1606549" cy="695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meteorfs.gf.theglobalfund.org\UserDocuments\CBrewer\Documents\Offline%20Templates\Modifications\Modular%20Template\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Note"/>
      <sheetName val="Instructiones ES"/>
      <sheetName val="Instructions  FR"/>
      <sheetName val="Instructions EN"/>
      <sheetName val="инструкции RU"/>
      <sheetName val="Chg log"/>
      <sheetName val="Instructions"/>
      <sheetName val="Framework"/>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 val="Cover Sheet"/>
      <sheetName val="TB Tables"/>
      <sheetName val="HIV Tables"/>
      <sheetName val="NSP gap table"/>
      <sheetName val="PrEP gap table"/>
      <sheetName val="Condom gap table"/>
      <sheetName val="Male Circumcision Gap Table"/>
      <sheetName val="Blank table (only if needed)"/>
      <sheetName val="TB drop-down"/>
      <sheetName val="TranslationsTB"/>
      <sheetName val="HIV dropdown"/>
    </sheetNames>
    <sheetDataSet>
      <sheetData sheetId="0" refreshError="1">
        <row r="10">
          <cell r="C10" t="str">
            <v>HIV/AIDS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6.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hyperlink" Target="https://www.theglobalfund.org/media/4759/core_resilientsustainablesystemsforhealth_infonote_en.pdf" TargetMode="External"/><Relationship Id="rId5" Type="http://schemas.openxmlformats.org/officeDocument/2006/relationships/hyperlink" Target="https://www.theglobalfund.org/media/4309/fundingmodel_modularframework_handbook_en.pdf"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79998168889431442"/>
  </sheetPr>
  <dimension ref="A2:H9"/>
  <sheetViews>
    <sheetView tabSelected="1" zoomScale="60" zoomScaleNormal="60" workbookViewId="0">
      <selection activeCell="B7" sqref="B7"/>
    </sheetView>
  </sheetViews>
  <sheetFormatPr defaultColWidth="8.58203125" defaultRowHeight="14" x14ac:dyDescent="0.3"/>
  <cols>
    <col min="1" max="1" width="17.33203125" style="28" customWidth="1"/>
    <col min="2" max="2" width="28.33203125" style="28" customWidth="1"/>
    <col min="3" max="16384" width="8.58203125" style="28"/>
  </cols>
  <sheetData>
    <row r="2" spans="1:8" ht="23" x14ac:dyDescent="0.5">
      <c r="C2" s="41" t="s">
        <v>287</v>
      </c>
      <c r="H2" s="42" t="str">
        <f ca="1">Translations!$G$147</f>
        <v>Latest version updated: 30 March 2023</v>
      </c>
    </row>
    <row r="4" spans="1:8" ht="45" customHeight="1" x14ac:dyDescent="0.3">
      <c r="A4" s="159" t="str">
        <f ca="1">Translations!G141</f>
        <v>Please read the Instructions sheet carefully before completing the programmatic gap tables.</v>
      </c>
      <c r="B4" s="159"/>
      <c r="C4" s="159"/>
    </row>
    <row r="5" spans="1:8" ht="48" customHeight="1" x14ac:dyDescent="0.3">
      <c r="A5" s="159" t="str">
        <f ca="1">Translations!G142</f>
        <v>To complete this cover sheet, select from the drop-down lists the Geography, Component and Applicant Type.</v>
      </c>
      <c r="B5" s="159"/>
      <c r="C5" s="159"/>
    </row>
    <row r="7" spans="1:8" ht="14.5" x14ac:dyDescent="0.35">
      <c r="A7" s="29" t="str">
        <f ca="1">Translations!G143</f>
        <v>Applicant</v>
      </c>
      <c r="B7" s="30" t="s">
        <v>238</v>
      </c>
    </row>
    <row r="8" spans="1:8" ht="14.5" x14ac:dyDescent="0.35">
      <c r="A8" s="29" t="str">
        <f ca="1">Translations!G144</f>
        <v>Component</v>
      </c>
      <c r="B8" s="146" t="s">
        <v>36</v>
      </c>
    </row>
    <row r="9" spans="1:8" ht="14.5" x14ac:dyDescent="0.35">
      <c r="A9" s="29" t="str">
        <f ca="1">Translations!G145</f>
        <v>Applicant Type</v>
      </c>
      <c r="B9" s="30" t="s">
        <v>36</v>
      </c>
    </row>
  </sheetData>
  <sheetProtection algorithmName="SHA-512" hashValue="Pt+IWUTaSRGK5BCY9fthadLabl/xAOGLkAwT9A4aq0DslsQ8ALKV8txmTbLgmcb7Vbb+URbAUvkddtSYQteY8w==" saltValue="5yvMp0QYpKLl+k5/5HPWYQ==" spinCount="100000" sheet="1" selectLockedCells="1"/>
  <customSheetViews>
    <customSheetView guid="{8A762DD9-6125-4177-AA9B-79E8D68448DE}">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CD09CE3E-58EC-4EDC-BE6A-B9CFB40E5B97}">
      <selection activeCell="A8" sqref="A8"/>
      <pageMargins left="0.7" right="0.7" top="0.75" bottom="0.75" header="0.3" footer="0.3"/>
      <pageSetup paperSize="9" orientation="portrait"/>
    </customSheetView>
  </customSheetViews>
  <mergeCells count="2">
    <mergeCell ref="A4:C4"/>
    <mergeCell ref="A5:C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'RSSH drop-down'!$S$3:$S$7</xm:f>
          </x14:formula1>
          <xm:sqref>B9</xm:sqref>
        </x14:dataValidation>
        <x14:dataValidation type="list" allowBlank="1" showInputMessage="1" showErrorMessage="1" xr:uid="{00000000-0002-0000-0100-000000000000}">
          <x14:formula1>
            <xm:f>'RSSH drop-down'!$L$3:$L$210</xm:f>
          </x14:formula1>
          <xm:sqref>B7</xm:sqref>
        </x14:dataValidation>
        <x14:dataValidation type="list" allowBlank="1" showInputMessage="1" showErrorMessage="1" xr:uid="{C26D7265-0528-4D64-AA90-1750668A6877}">
          <x14:formula1>
            <xm:f>'RSSH drop-down'!$Z$3:$Z$7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W105"/>
  <sheetViews>
    <sheetView view="pageBreakPreview" zoomScale="60" zoomScaleNormal="70" workbookViewId="0">
      <selection activeCell="B6" sqref="B6:D6"/>
    </sheetView>
  </sheetViews>
  <sheetFormatPr defaultColWidth="9" defaultRowHeight="14" x14ac:dyDescent="0.3"/>
  <cols>
    <col min="1" max="6" width="11.58203125" style="13" customWidth="1"/>
    <col min="7" max="7" width="120.58203125" style="13" customWidth="1"/>
    <col min="8" max="8" width="21.33203125" style="13" customWidth="1"/>
    <col min="9" max="16384" width="9" style="13"/>
  </cols>
  <sheetData>
    <row r="1" spans="1:23" ht="22" customHeight="1" x14ac:dyDescent="0.3">
      <c r="A1" s="185" t="s">
        <v>14</v>
      </c>
      <c r="B1" s="186"/>
      <c r="C1" s="186"/>
      <c r="D1" s="186"/>
      <c r="E1" s="186"/>
      <c r="F1" s="186"/>
      <c r="G1" s="166" t="str">
        <f ca="1">Translations!$G$147</f>
        <v>Latest version updated: 30 March 2023</v>
      </c>
      <c r="H1" s="9"/>
      <c r="I1" s="10"/>
      <c r="J1" s="11"/>
      <c r="K1" s="11"/>
      <c r="L1" s="11"/>
      <c r="M1" s="11"/>
      <c r="N1" s="11"/>
      <c r="O1" s="11"/>
      <c r="P1" s="12"/>
      <c r="Q1" s="12"/>
      <c r="R1" s="12"/>
      <c r="S1" s="12"/>
      <c r="T1" s="12"/>
      <c r="U1" s="12"/>
      <c r="V1" s="12"/>
      <c r="W1" s="12"/>
    </row>
    <row r="2" spans="1:23" ht="22" customHeight="1" x14ac:dyDescent="0.3">
      <c r="A2" s="187" t="s">
        <v>279</v>
      </c>
      <c r="B2" s="188"/>
      <c r="C2" s="188"/>
      <c r="D2" s="188"/>
      <c r="E2" s="188"/>
      <c r="F2" s="188"/>
      <c r="G2" s="167"/>
      <c r="H2" s="9"/>
      <c r="I2" s="10"/>
      <c r="J2" s="11"/>
      <c r="K2" s="11"/>
      <c r="L2" s="11"/>
      <c r="M2" s="11"/>
      <c r="N2" s="11"/>
      <c r="O2" s="11"/>
      <c r="P2" s="12"/>
      <c r="Q2" s="12"/>
      <c r="R2" s="12"/>
      <c r="S2" s="12"/>
      <c r="T2" s="12"/>
      <c r="U2" s="12"/>
      <c r="V2" s="12"/>
      <c r="W2" s="12"/>
    </row>
    <row r="3" spans="1:23" ht="22" customHeight="1" thickBot="1" x14ac:dyDescent="0.35">
      <c r="A3" s="187" t="s">
        <v>280</v>
      </c>
      <c r="B3" s="188"/>
      <c r="C3" s="188"/>
      <c r="D3" s="188"/>
      <c r="E3" s="188"/>
      <c r="F3" s="188"/>
      <c r="G3" s="167"/>
      <c r="H3" s="9"/>
      <c r="I3" s="10"/>
      <c r="J3" s="11"/>
      <c r="K3" s="11"/>
      <c r="L3" s="11"/>
      <c r="M3" s="11"/>
      <c r="N3" s="11"/>
      <c r="O3" s="11"/>
      <c r="P3" s="12"/>
      <c r="Q3" s="12"/>
      <c r="R3" s="12"/>
      <c r="S3" s="12"/>
      <c r="T3" s="12"/>
      <c r="U3" s="12"/>
      <c r="V3" s="12"/>
      <c r="W3" s="12"/>
    </row>
    <row r="4" spans="1:23" ht="12.75" hidden="1" customHeight="1" x14ac:dyDescent="0.3">
      <c r="A4" s="14"/>
      <c r="B4" s="14"/>
      <c r="C4" s="14"/>
      <c r="D4" s="14"/>
      <c r="E4" s="14"/>
      <c r="F4" s="14"/>
      <c r="G4" s="17"/>
      <c r="H4" s="9"/>
      <c r="I4" s="10"/>
      <c r="J4" s="11"/>
      <c r="K4" s="11"/>
      <c r="L4" s="11"/>
      <c r="M4" s="11"/>
      <c r="N4" s="11"/>
      <c r="O4" s="11"/>
      <c r="P4" s="12"/>
      <c r="Q4" s="12"/>
      <c r="R4" s="12"/>
      <c r="S4" s="12"/>
      <c r="T4" s="12"/>
      <c r="U4" s="12"/>
      <c r="V4" s="12"/>
      <c r="W4" s="12"/>
    </row>
    <row r="5" spans="1:23" ht="12.75" hidden="1" customHeight="1" thickBot="1" x14ac:dyDescent="0.35">
      <c r="A5" s="14"/>
      <c r="B5" s="14"/>
      <c r="C5" s="14"/>
      <c r="D5" s="14"/>
      <c r="E5" s="14"/>
      <c r="F5" s="14"/>
      <c r="G5" s="17"/>
      <c r="H5" s="9"/>
      <c r="I5" s="10"/>
      <c r="J5" s="11"/>
      <c r="K5" s="11"/>
      <c r="L5" s="11"/>
      <c r="M5" s="11"/>
      <c r="N5" s="11"/>
      <c r="O5" s="11"/>
      <c r="P5" s="12"/>
      <c r="Q5" s="12"/>
      <c r="R5" s="12"/>
      <c r="S5" s="12"/>
      <c r="T5" s="12"/>
      <c r="U5" s="12"/>
      <c r="V5" s="12"/>
      <c r="W5" s="12"/>
    </row>
    <row r="6" spans="1:23" ht="30" customHeight="1" thickBot="1" x14ac:dyDescent="0.35">
      <c r="A6" s="110" t="s">
        <v>12</v>
      </c>
      <c r="B6" s="189" t="s">
        <v>13</v>
      </c>
      <c r="C6" s="190"/>
      <c r="D6" s="191"/>
      <c r="E6" s="107"/>
      <c r="F6" s="107"/>
      <c r="G6" s="108"/>
      <c r="H6" s="9"/>
      <c r="I6" s="10"/>
      <c r="J6" s="11"/>
      <c r="K6" s="11"/>
      <c r="L6" s="11"/>
      <c r="M6" s="11"/>
      <c r="N6" s="11"/>
      <c r="O6" s="11"/>
      <c r="P6" s="12"/>
      <c r="Q6" s="12"/>
      <c r="R6" s="12"/>
      <c r="S6" s="12"/>
      <c r="T6" s="12"/>
      <c r="U6" s="12"/>
      <c r="V6" s="12"/>
      <c r="W6" s="12"/>
    </row>
    <row r="7" spans="1:23" ht="11.25" hidden="1" customHeight="1" x14ac:dyDescent="0.3">
      <c r="A7" s="14"/>
      <c r="B7" s="14"/>
      <c r="C7" s="14"/>
      <c r="D7" s="14"/>
      <c r="E7" s="14"/>
      <c r="F7" s="14"/>
      <c r="G7" s="17"/>
      <c r="H7" s="9"/>
      <c r="I7" s="10"/>
      <c r="J7" s="11"/>
      <c r="K7" s="11"/>
      <c r="L7" s="11"/>
      <c r="M7" s="11"/>
      <c r="N7" s="11"/>
      <c r="O7" s="11"/>
      <c r="P7" s="12"/>
      <c r="Q7" s="12"/>
      <c r="R7" s="12"/>
      <c r="S7" s="12"/>
      <c r="T7" s="12"/>
      <c r="U7" s="12"/>
      <c r="V7" s="12"/>
      <c r="W7" s="12"/>
    </row>
    <row r="8" spans="1:23" ht="30" customHeight="1" thickBot="1" x14ac:dyDescent="0.35">
      <c r="A8" s="192" t="str">
        <f ca="1">Translations!G3</f>
        <v>Instructions - Community Health Worker (CHW) Programmatic Gap Tables</v>
      </c>
      <c r="B8" s="192"/>
      <c r="C8" s="192"/>
      <c r="D8" s="192"/>
      <c r="E8" s="192"/>
      <c r="F8" s="192"/>
      <c r="G8" s="193"/>
      <c r="H8" s="15"/>
    </row>
    <row r="9" spans="1:23" ht="30" customHeight="1" x14ac:dyDescent="0.3">
      <c r="A9" s="171" t="str">
        <f ca="1">Translations!G4</f>
        <v xml:space="preserve">Instructions for filling CHW programmatic gap table: </v>
      </c>
      <c r="B9" s="172"/>
      <c r="C9" s="172"/>
      <c r="D9" s="172"/>
      <c r="E9" s="172"/>
      <c r="F9" s="172"/>
      <c r="G9" s="173"/>
      <c r="H9" s="15"/>
    </row>
    <row r="10" spans="1:23" ht="166.5" customHeight="1" x14ac:dyDescent="0.3">
      <c r="A10" s="178" t="str">
        <f ca="1">Translations!$G5</f>
        <v>The community health worker (CHW) programmatic gap tables are intended to support countries to systematically identify funding gaps across the systems components needed for CHWs to be effective – and thereby identify priorities for inclusion in funding requests to the Global Fund. This will support countries to shift away from piecemeal approaches to investment in CHWs and towards comprehensive and well-designed investments across systems components. Completion of the CHW Programmatic Gap Table is mandatory for all funding requests that request funds for any type of CHW (including peers) or CHW supervisors. This applies to all funding requests (disease-specific funding requests and RSSH funding requests). Applicants should complete the programmatic gap tables for: 
          &gt; Remuneration
          &gt; Training
          &gt; Supervision
          &gt; Equipment
          &gt; Referral and counter-referral
          &gt; HMIS and M&amp;E costs</v>
      </c>
      <c r="B10" s="178"/>
      <c r="C10" s="178"/>
      <c r="D10" s="178"/>
      <c r="E10" s="178"/>
      <c r="F10" s="178"/>
      <c r="G10" s="178"/>
    </row>
    <row r="11" spans="1:23" ht="71" customHeight="1" x14ac:dyDescent="0.3">
      <c r="A11" s="178" t="str">
        <f ca="1">Translations!$G86</f>
        <v>Note: If funding for more than one type of CHW is being requested in the same funding request, applicants are encouraged to complete separate CHW Programmatic Gap Tables (excel files) if the applicant finds this easier and more clear. Alternatively, applicants may use a single CHW Programmatic Gap Table (excel file) combining the data across the CHW types in the relevant cells and providing the disaggregated data for each type of CHW in the “Comments” cells. In user testing, most users have provided feedback that completing separate CHW Programmatic Gap Tables (excel files) for each type of CHW was most simple and useful as it enabled funding gaps and priorities for Global Fund investment for each type of CHW to be clearly identified and then inserted into the funding request.</v>
      </c>
      <c r="B11" s="178"/>
      <c r="C11" s="178"/>
      <c r="D11" s="178"/>
      <c r="E11" s="178"/>
      <c r="F11" s="178"/>
      <c r="G11" s="178"/>
    </row>
    <row r="12" spans="1:23" ht="52" customHeight="1" x14ac:dyDescent="0.3">
      <c r="A12" s="174" t="str">
        <f ca="1">Translations!$G87</f>
        <v>If your country would like to request funding for non-malaria iCCM commodities and meets eligibility requirements (see Annex 3 on pages 74-75 of the RSSH Information Note), please complete the tab "non-malaria iCCM commodities" in the CHW Programmatic Gap Table.</v>
      </c>
      <c r="B12" s="174"/>
      <c r="C12" s="174"/>
      <c r="D12" s="174"/>
      <c r="E12" s="174"/>
      <c r="F12" s="174"/>
      <c r="G12" s="174"/>
    </row>
    <row r="13" spans="1:23" ht="33" customHeight="1" x14ac:dyDescent="0.3">
      <c r="A13" s="174" t="str">
        <f ca="1">Translations!$G6</f>
        <v>Users may select the language in the “Instructions” tab in the top left corner. Blank cells highlighted in white require input. Cells highlighted in purple and gray will be filled automatically. See below instructions for each table.</v>
      </c>
      <c r="B13" s="174"/>
      <c r="C13" s="174"/>
      <c r="D13" s="174"/>
      <c r="E13" s="174"/>
      <c r="F13" s="174"/>
      <c r="G13" s="174"/>
    </row>
    <row r="14" spans="1:23" ht="33" customHeight="1" x14ac:dyDescent="0.3">
      <c r="A14" s="178" t="str">
        <f ca="1">Translations!$G122</f>
        <v>For guidance on investment in these system components, please refer to the below documents:</v>
      </c>
      <c r="B14" s="178"/>
      <c r="C14" s="178"/>
      <c r="D14" s="178"/>
      <c r="E14" s="178"/>
      <c r="F14" s="178"/>
      <c r="G14" s="178"/>
    </row>
    <row r="15" spans="1:23" ht="30" customHeight="1" thickBot="1" x14ac:dyDescent="0.35">
      <c r="A15" s="179" t="str">
        <f ca="1">Translations!$G$84</f>
        <v>The Modular Framework -  https://www.theglobalfund.org/media/4309/fundingmodel_modularframework_handbook_en.pdf</v>
      </c>
      <c r="B15" s="180"/>
      <c r="C15" s="180"/>
      <c r="D15" s="180"/>
      <c r="E15" s="180"/>
      <c r="F15" s="180"/>
      <c r="G15" s="181"/>
    </row>
    <row r="16" spans="1:23" ht="30" customHeight="1" thickBot="1" x14ac:dyDescent="0.35">
      <c r="A16" s="179" t="str">
        <f ca="1">Translations!$G$85</f>
        <v>Global Fund RSSH Information Note - https://www.theglobalfund.org/media/4759/core_resilientsustainablesystemsforhealth_infonote_en.pdf</v>
      </c>
      <c r="B16" s="180"/>
      <c r="C16" s="180"/>
      <c r="D16" s="180"/>
      <c r="E16" s="180"/>
      <c r="F16" s="180"/>
      <c r="G16" s="181"/>
    </row>
    <row r="17" spans="1:8" ht="30" customHeight="1" x14ac:dyDescent="0.3">
      <c r="A17" s="175" t="str">
        <f ca="1">Translations!A3</f>
        <v>"CHW Tables" tab</v>
      </c>
      <c r="B17" s="176"/>
      <c r="C17" s="176"/>
      <c r="D17" s="176"/>
      <c r="E17" s="176"/>
      <c r="F17" s="176"/>
      <c r="G17" s="177"/>
    </row>
    <row r="18" spans="1:8" ht="30" customHeight="1" x14ac:dyDescent="0.3">
      <c r="A18" s="168" t="str">
        <f ca="1">Translations!G7</f>
        <v>CHW Programmatic Gap Table 1 - Coverage of remuneration costs</v>
      </c>
      <c r="B18" s="169"/>
      <c r="C18" s="169"/>
      <c r="D18" s="169"/>
      <c r="E18" s="169"/>
      <c r="F18" s="169"/>
      <c r="G18" s="170"/>
      <c r="H18" s="15"/>
    </row>
    <row r="19" spans="1:8" ht="30" customHeight="1" x14ac:dyDescent="0.3">
      <c r="A19" s="160" t="str">
        <f ca="1">Translations!G90</f>
        <v>Data source: 
Specify the source of data for latest results in cell F8.</v>
      </c>
      <c r="B19" s="161"/>
      <c r="C19" s="161"/>
      <c r="D19" s="161"/>
      <c r="E19" s="161"/>
      <c r="F19" s="161"/>
      <c r="G19" s="162"/>
    </row>
    <row r="20" spans="1:8" ht="30" customHeight="1" x14ac:dyDescent="0.3">
      <c r="A20" s="160" t="str">
        <f ca="1">Translations!G8</f>
        <v>Indicator: 
Percentage of CHWs remunerated.</v>
      </c>
      <c r="B20" s="161"/>
      <c r="C20" s="161"/>
      <c r="D20" s="161"/>
      <c r="E20" s="161"/>
      <c r="F20" s="161"/>
      <c r="G20" s="162"/>
    </row>
    <row r="21" spans="1:8" ht="45.65" customHeight="1" x14ac:dyDescent="0.3">
      <c r="A21" s="160" t="str">
        <f ca="1">Translations!$G9</f>
        <v>Current estimated country need:
1) "A" refers to the total estimated number of CHWs needed by year (may be higher than the NSP target). Put the data source and any comments in column F.
2) "B" refers to country targets for the number of CHWs needed by year (per NSP or agreed number). Put the data source and any comments in column F.</v>
      </c>
      <c r="B21" s="161"/>
      <c r="C21" s="161"/>
      <c r="D21" s="161"/>
      <c r="E21" s="161"/>
      <c r="F21" s="161"/>
      <c r="G21" s="162"/>
    </row>
    <row r="22" spans="1:8" ht="73" customHeight="1" x14ac:dyDescent="0.3">
      <c r="A22" s="160" t="str">
        <f ca="1">Translations!$G10</f>
        <v>Country target already covered:
1) "C1" refers to the number of CHWs who are to receive remuneration through domestic resources. Put the data source and any comments in column F.
2) "C2" refers to the number of CHWs who are to receive remuneration through non-Global Fund external resources. Put the data source and specify the number of CHWs to be supported by source of non-Global Fund external funding for each year in column F.
3) "C" refers to the number of CHWs who are to receive remuneration through domestic + non-Global Fund external resources. Put the data source and any comments in column F.</v>
      </c>
      <c r="B22" s="161"/>
      <c r="C22" s="161"/>
      <c r="D22" s="161"/>
      <c r="E22" s="161"/>
      <c r="F22" s="161"/>
      <c r="G22" s="162"/>
    </row>
    <row r="23" spans="1:8" ht="39" customHeight="1" x14ac:dyDescent="0.3">
      <c r="A23" s="160" t="str">
        <f ca="1">Translations!$G11</f>
        <v>Programmatic gap:
"D" refers to the expected annual gap in meeting the target.</v>
      </c>
      <c r="B23" s="161"/>
      <c r="C23" s="161"/>
      <c r="D23" s="161"/>
      <c r="E23" s="161"/>
      <c r="F23" s="161"/>
      <c r="G23" s="162"/>
    </row>
    <row r="24" spans="1:8" ht="60.65" customHeight="1" x14ac:dyDescent="0.3">
      <c r="A24" s="160" t="str">
        <f ca="1">Translations!$G12</f>
        <v>Country target covered with the allocation amounts:
1) "E" refers to the number of CHWs who are to receive remuneration through the allocation amount. 
2) "F" refers to the number of CHWs who are to receive remuneration through all sources.
3) "G" refers to the remaining gap to country target.</v>
      </c>
      <c r="B24" s="161"/>
      <c r="C24" s="161"/>
      <c r="D24" s="161"/>
      <c r="E24" s="161"/>
      <c r="F24" s="161"/>
      <c r="G24" s="162"/>
    </row>
    <row r="25" spans="1:8" ht="30.65" customHeight="1" x14ac:dyDescent="0.3">
      <c r="A25" s="160" t="str">
        <f ca="1">Translations!$G13</f>
        <v>Comments/Assumptions:
Specify the data sources and the agreed amount of remuneration for the CHWs.</v>
      </c>
      <c r="B25" s="161"/>
      <c r="C25" s="161"/>
      <c r="D25" s="161"/>
      <c r="E25" s="161"/>
      <c r="F25" s="161"/>
      <c r="G25" s="162"/>
    </row>
    <row r="26" spans="1:8" ht="30" customHeight="1" x14ac:dyDescent="0.3">
      <c r="A26" s="168" t="str">
        <f ca="1">Translations!$G14</f>
        <v>CHW Programmatic Gap Table 2 - Coverage of competency-based pre-service training and certification costs</v>
      </c>
      <c r="B26" s="169"/>
      <c r="C26" s="169"/>
      <c r="D26" s="169"/>
      <c r="E26" s="169"/>
      <c r="F26" s="169"/>
      <c r="G26" s="170"/>
    </row>
    <row r="27" spans="1:8" ht="34" customHeight="1" x14ac:dyDescent="0.3">
      <c r="A27" s="160" t="str">
        <f ca="1">Translations!$G92</f>
        <v>Data source: 
Specify the source of data for latest results in cell F38.</v>
      </c>
      <c r="B27" s="161"/>
      <c r="C27" s="161"/>
      <c r="D27" s="161"/>
      <c r="E27" s="161"/>
      <c r="F27" s="161"/>
      <c r="G27" s="162"/>
    </row>
    <row r="28" spans="1:8" ht="34" customHeight="1" x14ac:dyDescent="0.3">
      <c r="A28" s="160" t="str">
        <f ca="1">Translations!G15</f>
        <v xml:space="preserve">Indicator:
Percentage of CHWs who received competency-based pre-service training and certification. </v>
      </c>
      <c r="B28" s="161"/>
      <c r="C28" s="161"/>
      <c r="D28" s="161"/>
      <c r="E28" s="161"/>
      <c r="F28" s="161"/>
      <c r="G28" s="162"/>
    </row>
    <row r="29" spans="1:8" ht="61.5" customHeight="1" x14ac:dyDescent="0.3">
      <c r="A29" s="160" t="str">
        <f ca="1">Translations!G16</f>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B29" s="161"/>
      <c r="C29" s="161"/>
      <c r="D29" s="161"/>
      <c r="E29" s="161"/>
      <c r="F29" s="161"/>
      <c r="G29" s="162"/>
    </row>
    <row r="30" spans="1:8" ht="86" customHeight="1" x14ac:dyDescent="0.3">
      <c r="A30" s="160" t="str">
        <f ca="1">Translations!G17</f>
        <v>Country target already covered:
1) "C1" refers to the number of CHWs who are to receive competency-based pre-service training and certification through domestic resources. Put the data source and any comments in column F.
2) "C2" refers to the number of CHWs who are to receive competency-based pre-service training and certification through non-Global Fund external resources. Put the data source and specify the number of CHWs to be supported by source of non-GF external funding for each year in column F.
3) "C" refers to the number of CHWs who are to receive competency-based pre-service training and certification through domestic + non-Global fund external resources. Put the data source and any comments in column F.</v>
      </c>
      <c r="B30" s="161"/>
      <c r="C30" s="161"/>
      <c r="D30" s="161"/>
      <c r="E30" s="161"/>
      <c r="F30" s="161"/>
      <c r="G30" s="162"/>
    </row>
    <row r="31" spans="1:8" ht="53.5" customHeight="1" x14ac:dyDescent="0.3">
      <c r="A31" s="160" t="str">
        <f ca="1">Translations!G18</f>
        <v>Programmatic gap:
"D" refers to the expected annual gap in meeting the target.</v>
      </c>
      <c r="B31" s="161"/>
      <c r="C31" s="161"/>
      <c r="D31" s="161"/>
      <c r="E31" s="161"/>
      <c r="F31" s="161"/>
      <c r="G31" s="162"/>
    </row>
    <row r="32" spans="1:8" ht="63" customHeight="1" x14ac:dyDescent="0.3">
      <c r="A32" s="160" t="str">
        <f ca="1">Translations!G19</f>
        <v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v>
      </c>
      <c r="B32" s="161"/>
      <c r="C32" s="161"/>
      <c r="D32" s="161"/>
      <c r="E32" s="161"/>
      <c r="F32" s="161"/>
      <c r="G32" s="162"/>
    </row>
    <row r="33" spans="1:8" ht="40.5" customHeight="1" x14ac:dyDescent="0.3">
      <c r="A33" s="160" t="str">
        <f ca="1">Translations!G20</f>
        <v>Comments/Assumptions:
Include details on the package of competency-based pre-service training and certification.</v>
      </c>
      <c r="B33" s="161"/>
      <c r="C33" s="161"/>
      <c r="D33" s="161"/>
      <c r="E33" s="161"/>
      <c r="F33" s="161"/>
      <c r="G33" s="162"/>
    </row>
    <row r="34" spans="1:8" ht="30" customHeight="1" x14ac:dyDescent="0.3">
      <c r="A34" s="168" t="str">
        <f ca="1">Translations!G21</f>
        <v>CHW Programmatic Gap Table 3 - Coverage of competency-based in-service training costs</v>
      </c>
      <c r="B34" s="169"/>
      <c r="C34" s="169"/>
      <c r="D34" s="169"/>
      <c r="E34" s="169"/>
      <c r="F34" s="169"/>
      <c r="G34" s="170"/>
    </row>
    <row r="35" spans="1:8" ht="41.25" customHeight="1" x14ac:dyDescent="0.3">
      <c r="A35" s="160" t="str">
        <f ca="1">Translations!$G94</f>
        <v>Data source: 
Specify the source of data for latest results in cell F68.</v>
      </c>
      <c r="B35" s="161"/>
      <c r="C35" s="161"/>
      <c r="D35" s="161"/>
      <c r="E35" s="161"/>
      <c r="F35" s="161"/>
      <c r="G35" s="162"/>
    </row>
    <row r="36" spans="1:8" ht="41.25" customHeight="1" x14ac:dyDescent="0.3">
      <c r="A36" s="160" t="str">
        <f ca="1">Translations!G22</f>
        <v>Indicator:
Percentage of CHWs who received competency-based in-service training.</v>
      </c>
      <c r="B36" s="161"/>
      <c r="C36" s="161"/>
      <c r="D36" s="161"/>
      <c r="E36" s="161"/>
      <c r="F36" s="161"/>
      <c r="G36" s="162"/>
    </row>
    <row r="37" spans="1:8" ht="72" customHeight="1" x14ac:dyDescent="0.3">
      <c r="A37" s="160" t="str">
        <f ca="1">Translations!G23</f>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B37" s="161"/>
      <c r="C37" s="161"/>
      <c r="D37" s="161"/>
      <c r="E37" s="161"/>
      <c r="F37" s="161"/>
      <c r="G37" s="162"/>
    </row>
    <row r="38" spans="1:8" ht="77.150000000000006" customHeight="1" x14ac:dyDescent="0.3">
      <c r="A38" s="160" t="str">
        <f ca="1">Translations!G24</f>
        <v>Country target already covered:
1) "C1" refers to the number of CHWs who are to receive competency-based in-service training through domestic resource. Put the data source and any comments in column F.
2) "C2" refers to the number of CHWs who are to receive competency-based in-service training through non-Global Fund external resources. Put the data source and specify the number of CHWs to be supported by source of non-Global Fund external funding for each year in column F.
3) "C" refers to the number of CHWs who are to receive competency-based in-service training through domestic + non-Global Fund external resources. Put the data source and any comments in column F.</v>
      </c>
      <c r="B38" s="161"/>
      <c r="C38" s="161"/>
      <c r="D38" s="161"/>
      <c r="E38" s="161"/>
      <c r="F38" s="161"/>
      <c r="G38" s="162"/>
    </row>
    <row r="39" spans="1:8" ht="42.75" customHeight="1" x14ac:dyDescent="0.3">
      <c r="A39" s="160" t="str">
        <f ca="1">Translations!G25</f>
        <v>Programmatic gap:
"D" refers to the expected annual gap in meeting the target.</v>
      </c>
      <c r="B39" s="161"/>
      <c r="C39" s="161"/>
      <c r="D39" s="161"/>
      <c r="E39" s="161"/>
      <c r="F39" s="161"/>
      <c r="G39" s="162"/>
    </row>
    <row r="40" spans="1:8" ht="75" customHeight="1" x14ac:dyDescent="0.3">
      <c r="A40" s="160" t="str">
        <f ca="1">Translations!G26</f>
        <v>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v>
      </c>
      <c r="B40" s="161"/>
      <c r="C40" s="161"/>
      <c r="D40" s="161"/>
      <c r="E40" s="161"/>
      <c r="F40" s="161"/>
      <c r="G40" s="162"/>
    </row>
    <row r="41" spans="1:8" ht="45.65" customHeight="1" x14ac:dyDescent="0.3">
      <c r="A41" s="160" t="str">
        <f ca="1">Translations!$G27</f>
        <v>Comments/Assumptions:
Include details on the package of competency-based in-service training</v>
      </c>
      <c r="B41" s="161"/>
      <c r="C41" s="161"/>
      <c r="D41" s="161"/>
      <c r="E41" s="161"/>
      <c r="F41" s="161"/>
      <c r="G41" s="162"/>
    </row>
    <row r="42" spans="1:8" ht="30" customHeight="1" x14ac:dyDescent="0.3">
      <c r="A42" s="163" t="str">
        <f ca="1">Translations!$G28</f>
        <v>CHW Programmatic Gap Table 4 - Coverage of integrated supportive supervision costs</v>
      </c>
      <c r="B42" s="164"/>
      <c r="C42" s="164"/>
      <c r="D42" s="164"/>
      <c r="E42" s="164"/>
      <c r="F42" s="164"/>
      <c r="G42" s="165"/>
    </row>
    <row r="43" spans="1:8" ht="53.5" customHeight="1" x14ac:dyDescent="0.3">
      <c r="A43" s="160" t="str">
        <f ca="1">Translations!G$96</f>
        <v>Data source: 
Put the source of data for latest results in cell F98.</v>
      </c>
      <c r="B43" s="161"/>
      <c r="C43" s="161"/>
      <c r="D43" s="161"/>
      <c r="E43" s="161"/>
      <c r="F43" s="161"/>
      <c r="G43" s="162"/>
    </row>
    <row r="44" spans="1:8" ht="44.5" customHeight="1" x14ac:dyDescent="0.3">
      <c r="A44" s="160" t="str">
        <f ca="1">Translations!G29</f>
        <v xml:space="preserve">Indicator:
Percentage of CHWs who received integrated supportive supervision. </v>
      </c>
      <c r="B44" s="161"/>
      <c r="C44" s="161"/>
      <c r="D44" s="161"/>
      <c r="E44" s="161"/>
      <c r="F44" s="161"/>
      <c r="G44" s="162"/>
    </row>
    <row r="45" spans="1:8" ht="44" customHeight="1" x14ac:dyDescent="0.3">
      <c r="A45" s="160" t="str">
        <f ca="1">Translations!G30</f>
        <v>Current estimated country need:
1) "A" refers to the total estimated number of CHWs needed by year (may be higher than the NSP target). Put the data source and any comments in column F.
2) "B" refers to country targets for the number of CHWs needed by year (per NSP or agreed number). Put the data source and any comments in column F.</v>
      </c>
      <c r="B45" s="161"/>
      <c r="C45" s="161"/>
      <c r="D45" s="161"/>
      <c r="E45" s="161"/>
      <c r="F45" s="161"/>
      <c r="G45" s="162"/>
    </row>
    <row r="46" spans="1:8" ht="78" customHeight="1" x14ac:dyDescent="0.3">
      <c r="A46" s="160" t="str">
        <f ca="1">Translations!G31</f>
        <v>Country target already covered:
1) "C1" refers to the number of CHWs who are to receive integrated supportive supervision through domestic resources. Put the data source and any comments in column F.
2) "C2" refers to the number of CHWs who are to receive integrated supportive supervision through non-Global Fund external resources. Put the data source and specify the number of CHWs to be supported by source of non-Global Fund external funding for each year in column F.
3) "C" refers to the number of CHWs who are to receive integrated supportive supervision through domestic + non-Global Fund external resources. Put the data source and any comments in column F.</v>
      </c>
      <c r="B46" s="161"/>
      <c r="C46" s="161"/>
      <c r="D46" s="161"/>
      <c r="E46" s="161"/>
      <c r="F46" s="161"/>
      <c r="G46" s="162"/>
    </row>
    <row r="47" spans="1:8" ht="40.5" customHeight="1" x14ac:dyDescent="0.3">
      <c r="A47" s="160" t="str">
        <f ca="1">Translations!G32</f>
        <v>Programmatic gap:
"D" refers to the expected annual gap in meeting the target.</v>
      </c>
      <c r="B47" s="161"/>
      <c r="C47" s="161"/>
      <c r="D47" s="161"/>
      <c r="E47" s="161"/>
      <c r="F47" s="161"/>
      <c r="G47" s="162"/>
    </row>
    <row r="48" spans="1:8" ht="74.150000000000006" customHeight="1" x14ac:dyDescent="0.3">
      <c r="A48" s="160" t="str">
        <f ca="1">Translations!G33</f>
        <v>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v>
      </c>
      <c r="B48" s="161"/>
      <c r="C48" s="161"/>
      <c r="D48" s="161"/>
      <c r="E48" s="161"/>
      <c r="F48" s="161"/>
      <c r="G48" s="162"/>
      <c r="H48" s="15"/>
    </row>
    <row r="49" spans="1:8" ht="71" customHeight="1" x14ac:dyDescent="0.3">
      <c r="A49" s="160" t="str">
        <f ca="1">Translations!G34</f>
        <v>Comments/Assumptions:
1) Integrated supportive supervision costs should include all components needed to ensure quality, integrated supportive supervision of CHWs, including but not limited to: costs for recruitment, remuneration, training, equipment, and supervision of CHW supervisors, as well as implementation costs (e.g., travel costs, per diems) for supervision of CHWs. 
2) Specify the components for integrated supportive supervision in your country.</v>
      </c>
      <c r="B49" s="161"/>
      <c r="C49" s="161"/>
      <c r="D49" s="161"/>
      <c r="E49" s="161"/>
      <c r="F49" s="161"/>
      <c r="G49" s="162"/>
      <c r="H49" s="16"/>
    </row>
    <row r="50" spans="1:8" ht="30" customHeight="1" x14ac:dyDescent="0.3">
      <c r="A50" s="163" t="str">
        <f ca="1">Translations!$G35</f>
        <v>CHW Programmatic Gap Table 5 - Coverage of equipment costs</v>
      </c>
      <c r="B50" s="164"/>
      <c r="C50" s="164"/>
      <c r="D50" s="164"/>
      <c r="E50" s="164"/>
      <c r="F50" s="164"/>
      <c r="G50" s="165"/>
      <c r="H50" s="16"/>
    </row>
    <row r="51" spans="1:8" ht="40.5" customHeight="1" x14ac:dyDescent="0.3">
      <c r="A51" s="160" t="str">
        <f ca="1">Translations!$G98</f>
        <v>Data source: 
Put the source of data for latest results in cell F130.</v>
      </c>
      <c r="B51" s="161"/>
      <c r="C51" s="161"/>
      <c r="D51" s="161"/>
      <c r="E51" s="161"/>
      <c r="F51" s="161"/>
      <c r="G51" s="162"/>
    </row>
    <row r="52" spans="1:8" ht="35.5" customHeight="1" x14ac:dyDescent="0.3">
      <c r="A52" s="160" t="str">
        <f ca="1">Translations!$G36</f>
        <v xml:space="preserve">Indicator:
Percentage of equipped CHWs. </v>
      </c>
      <c r="B52" s="161"/>
      <c r="C52" s="161"/>
      <c r="D52" s="161"/>
      <c r="E52" s="161"/>
      <c r="F52" s="161"/>
      <c r="G52" s="162"/>
    </row>
    <row r="53" spans="1:8" ht="53.5" customHeight="1" x14ac:dyDescent="0.3">
      <c r="A53" s="160" t="str">
        <f ca="1">Translations!G37</f>
        <v>Current estimated country need:
1) "A" refers to the total estimated number of CHWs needed by year (may be higher than the NSP target). Put the data source and any comments in column F.
2) "B" refers to country targets for number of CHWs needed per NSP or agreed number.by year (per NSP or agreed number). Put the data source and any comments in column F.</v>
      </c>
      <c r="B53" s="161"/>
      <c r="C53" s="161"/>
      <c r="D53" s="161"/>
      <c r="E53" s="161"/>
      <c r="F53" s="161"/>
      <c r="G53" s="162"/>
    </row>
    <row r="54" spans="1:8" ht="78" customHeight="1" x14ac:dyDescent="0.3">
      <c r="A54" s="160" t="str">
        <f ca="1">Translations!G38</f>
        <v>Country target already covered:
1) "C1" refers to the number of CHWs who are to be equipped through domestic resources. Put the data source and any comments in column F.
2) "C2" refers to the number of CHWs who are to be equipped through non-Global Fund external resources. Put the data source and specify the number of CHWs to be supported by source of non-Global Fund external funding for each year in column F.
3) "C" refers to the number of CHWs who are to be equipped through domestic + non-Global Fund external resources. Put the data source and any comments in column F.</v>
      </c>
      <c r="B54" s="161"/>
      <c r="C54" s="161"/>
      <c r="D54" s="161"/>
      <c r="E54" s="161"/>
      <c r="F54" s="161"/>
      <c r="G54" s="162"/>
      <c r="H54" s="15"/>
    </row>
    <row r="55" spans="1:8" ht="41.15" customHeight="1" x14ac:dyDescent="0.3">
      <c r="A55" s="160" t="str">
        <f ca="1">Translations!G39</f>
        <v>Programmatic gap:
"D" refers to the expected annual gap in meeting the target.</v>
      </c>
      <c r="B55" s="161"/>
      <c r="C55" s="161"/>
      <c r="D55" s="161"/>
      <c r="E55" s="161"/>
      <c r="F55" s="161"/>
      <c r="G55" s="162"/>
      <c r="H55" s="16"/>
    </row>
    <row r="56" spans="1:8" ht="73.5" customHeight="1" x14ac:dyDescent="0.3">
      <c r="A56" s="160" t="str">
        <f ca="1">Translations!G40</f>
        <v>Country target to be covered with the allocation amount:
1) "E" refers to the number of CHWs who are to be equipped through the allocation amount. 
2) "F" refers to the number of CHWs who are to be equipped through all sources.
3) "G" refers to the remaining gap to country target.</v>
      </c>
      <c r="B56" s="161"/>
      <c r="C56" s="161"/>
      <c r="D56" s="161"/>
      <c r="E56" s="161"/>
      <c r="F56" s="161"/>
      <c r="G56" s="162"/>
      <c r="H56" s="16"/>
    </row>
    <row r="57" spans="1:8" ht="92.5" customHeight="1" x14ac:dyDescent="0.3">
      <c r="A57" s="160" t="str">
        <f ca="1">Translations!G41</f>
        <v>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referral/counter-referral are included here Table 8 is not needed)) backpack, uniform, rain gear and boots, flashlight, thermometer, mid-upper arm circumference (MUAC) strip/shakir tape, respiratory timers for respiratory illness. 
2) Specify the equipment required for CHWs in your country.</v>
      </c>
      <c r="B57" s="161"/>
      <c r="C57" s="161"/>
      <c r="D57" s="161"/>
      <c r="E57" s="161"/>
      <c r="F57" s="161"/>
      <c r="G57" s="162"/>
    </row>
    <row r="58" spans="1:8" ht="30" customHeight="1" x14ac:dyDescent="0.3">
      <c r="A58" s="163" t="str">
        <f ca="1">Translations!G42</f>
        <v>CHW Programmatic Gap Table 6 - Coverage of PPE costs</v>
      </c>
      <c r="B58" s="164"/>
      <c r="C58" s="164"/>
      <c r="D58" s="164"/>
      <c r="E58" s="164"/>
      <c r="F58" s="164"/>
      <c r="G58" s="165"/>
    </row>
    <row r="59" spans="1:8" ht="42" customHeight="1" x14ac:dyDescent="0.3">
      <c r="A59" s="160" t="str">
        <f ca="1">Translations!$G100</f>
        <v>Data source: 
Put the source of data for latest results in cell F160.</v>
      </c>
      <c r="B59" s="161"/>
      <c r="C59" s="161"/>
      <c r="D59" s="161"/>
      <c r="E59" s="161"/>
      <c r="F59" s="161"/>
      <c r="G59" s="162"/>
    </row>
    <row r="60" spans="1:8" ht="33.5" customHeight="1" x14ac:dyDescent="0.3">
      <c r="A60" s="160" t="str">
        <f ca="1">Translations!G43</f>
        <v>Indicator:
Percentage of CHWs protected with PPE.</v>
      </c>
      <c r="B60" s="161"/>
      <c r="C60" s="161"/>
      <c r="D60" s="161"/>
      <c r="E60" s="161"/>
      <c r="F60" s="161"/>
      <c r="G60" s="162"/>
    </row>
    <row r="61" spans="1:8" ht="57" customHeight="1" x14ac:dyDescent="0.3">
      <c r="A61" s="160" t="str">
        <f ca="1">Translations!G44</f>
        <v>Current estimated country need: 
1) "A" refers to the total estimated number of CHWs needed by year (may be higher than the NSP target). Put the data source and any comments in column F.
2) Row “B” refers to country targets for the number of CHWs needed by year (per NSP or agreed number). Put the data source and any comments in column F.</v>
      </c>
      <c r="B61" s="161"/>
      <c r="C61" s="161"/>
      <c r="D61" s="161"/>
      <c r="E61" s="161"/>
      <c r="F61" s="161"/>
      <c r="G61" s="162"/>
    </row>
    <row r="62" spans="1:8" ht="83.5" customHeight="1" x14ac:dyDescent="0.3">
      <c r="A62" s="160" t="str">
        <f ca="1">Translations!G45</f>
        <v>Country target already covered:
1) "C1" refers to the number of CHWs to be protected with PPE through domestic resources. Put the data source and any comments in column F.
2) "C2" refers to the number of CHWs to be protected with PPE through non-Global Fund external resources. Put the data source and specify the number of CHWs to be supported by source of non-Global Fund external funding for each year in column F.
3) "C" refers to the number of CHWs to be protected with PPE through domestic + non-Global Fund external resources. Put the data source and any comments in column F.</v>
      </c>
      <c r="B62" s="161"/>
      <c r="C62" s="161"/>
      <c r="D62" s="161"/>
      <c r="E62" s="161"/>
      <c r="F62" s="161"/>
      <c r="G62" s="162"/>
    </row>
    <row r="63" spans="1:8" ht="45" customHeight="1" x14ac:dyDescent="0.3">
      <c r="A63" s="160" t="str">
        <f ca="1">Translations!G46</f>
        <v>Programmatic gap:
"D" refers to the expected annual gap in meeting the target.</v>
      </c>
      <c r="B63" s="161"/>
      <c r="C63" s="161"/>
      <c r="D63" s="161"/>
      <c r="E63" s="161"/>
      <c r="F63" s="161"/>
      <c r="G63" s="162"/>
    </row>
    <row r="64" spans="1:8" ht="69" customHeight="1" x14ac:dyDescent="0.3">
      <c r="A64" s="160" t="str">
        <f ca="1">Translations!G47</f>
        <v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v>
      </c>
      <c r="B64" s="161"/>
      <c r="C64" s="161"/>
      <c r="D64" s="161"/>
      <c r="E64" s="161"/>
      <c r="F64" s="161"/>
      <c r="G64" s="162"/>
    </row>
    <row r="65" spans="1:7" ht="51" customHeight="1" x14ac:dyDescent="0.3">
      <c r="A65" s="160" t="str">
        <f ca="1">Translations!G48</f>
        <v>Comments/Assumptions:
1) Types of PPE depend on the role of the CHW and national protocols for PPE.
2) Specify the types of PPE required for CHWs in your country.</v>
      </c>
      <c r="B65" s="161"/>
      <c r="C65" s="161"/>
      <c r="D65" s="161"/>
      <c r="E65" s="161"/>
      <c r="F65" s="161"/>
      <c r="G65" s="162"/>
    </row>
    <row r="66" spans="1:7" ht="30" customHeight="1" x14ac:dyDescent="0.3">
      <c r="A66" s="163" t="str">
        <f ca="1">Translations!G49</f>
        <v>CHW Programmatic Gap Table 7 - Coverage of commodity costs</v>
      </c>
      <c r="B66" s="164"/>
      <c r="C66" s="164"/>
      <c r="D66" s="164"/>
      <c r="E66" s="164"/>
      <c r="F66" s="164"/>
      <c r="G66" s="165"/>
    </row>
    <row r="67" spans="1:7" ht="38" customHeight="1" x14ac:dyDescent="0.3">
      <c r="A67" s="163" t="str">
        <f ca="1">Translations!$G101</f>
        <v>Note that non-malaria iCCM commodities (antibiotics for pneumonia and ORS and zinc for diarrhea) should be included in Tables 10 and 11 of the CHW Programmatic Gap Table. Note that malaria commodities (RDTs and ACTs) should be included in the Malaria Programmtic Gap Tables.</v>
      </c>
      <c r="B67" s="164"/>
      <c r="C67" s="164"/>
      <c r="D67" s="164"/>
      <c r="E67" s="164"/>
      <c r="F67" s="164"/>
      <c r="G67" s="165"/>
    </row>
    <row r="68" spans="1:7" ht="47.5" customHeight="1" x14ac:dyDescent="0.3">
      <c r="A68" s="160" t="str">
        <f ca="1">Translations!$G102</f>
        <v>Data source: 
Put the source of data for latest results in cell F190.</v>
      </c>
      <c r="B68" s="161"/>
      <c r="C68" s="161"/>
      <c r="D68" s="161"/>
      <c r="E68" s="161"/>
      <c r="F68" s="161"/>
      <c r="G68" s="162"/>
    </row>
    <row r="69" spans="1:7" ht="47.5" customHeight="1" x14ac:dyDescent="0.3">
      <c r="A69" s="160" t="str">
        <f ca="1">Translations!G50</f>
        <v xml:space="preserve">Indicator: 
Percentage of CHWs to be provided commodities per the CHW package of services (e.g., condoms and lubricant for HIV prevention if CHW provide HIV prevention services). </v>
      </c>
      <c r="B69" s="161"/>
      <c r="C69" s="161"/>
      <c r="D69" s="161"/>
      <c r="E69" s="161"/>
      <c r="F69" s="161"/>
      <c r="G69" s="162"/>
    </row>
    <row r="70" spans="1:7" ht="55.5" customHeight="1" x14ac:dyDescent="0.3">
      <c r="A70" s="160" t="str">
        <f ca="1">Translations!G51</f>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B70" s="161"/>
      <c r="C70" s="161"/>
      <c r="D70" s="161"/>
      <c r="E70" s="161"/>
      <c r="F70" s="161"/>
      <c r="G70" s="162"/>
    </row>
    <row r="71" spans="1:7" ht="76" customHeight="1" x14ac:dyDescent="0.3">
      <c r="A71" s="160" t="str">
        <f ca="1">Translations!G52</f>
        <v>Country target already covered:
1) "C1" refers to the number of CHWs to be provided commodities through domestic resources. Put the data source and any comments in column F.
2) "C2" refers to the number of CHWs to be provided commodities through non-Global Fund external resources. Put the data source and specify the number of CHWs to be supported by source of non-Global Fund external funding for each year in column F.
3) "C" refers to the number of CHWs to be provided commodities through domestic + non-Global Fund external resources. Put the data source and any comments in column F.</v>
      </c>
      <c r="B71" s="161"/>
      <c r="C71" s="161"/>
      <c r="D71" s="161"/>
      <c r="E71" s="161"/>
      <c r="F71" s="161"/>
      <c r="G71" s="162"/>
    </row>
    <row r="72" spans="1:7" ht="35.25" customHeight="1" x14ac:dyDescent="0.3">
      <c r="A72" s="160" t="str">
        <f ca="1">Translations!G53</f>
        <v>Programmatic gap:
"D" refers to the expected annual gap in meeting the target.</v>
      </c>
      <c r="B72" s="161"/>
      <c r="C72" s="161"/>
      <c r="D72" s="161"/>
      <c r="E72" s="161"/>
      <c r="F72" s="161"/>
      <c r="G72" s="162"/>
    </row>
    <row r="73" spans="1:7" ht="75" customHeight="1" x14ac:dyDescent="0.3">
      <c r="A73" s="160" t="str">
        <f ca="1">Translations!G54</f>
        <v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v>
      </c>
      <c r="B73" s="161"/>
      <c r="C73" s="161"/>
      <c r="D73" s="161"/>
      <c r="E73" s="161"/>
      <c r="F73" s="161"/>
      <c r="G73" s="162"/>
    </row>
    <row r="74" spans="1:7" ht="47.5" customHeight="1" x14ac:dyDescent="0.3">
      <c r="A74" s="160" t="str">
        <f ca="1">Translations!G55</f>
        <v>Comments/Assumptions:
1) Commodities depend on the type of CHW and should include commodities outside of malaria and other non-malaria iCCM commodities that are required per the CHW package of services (e.g., condoms, lubricant, etc.). 
2) Specify the commodities required (apart from malaria and non-malaria commodities for iCCM) for CHWs in your country.</v>
      </c>
      <c r="B74" s="161"/>
      <c r="C74" s="161"/>
      <c r="D74" s="161"/>
      <c r="E74" s="161"/>
      <c r="F74" s="161"/>
      <c r="G74" s="162"/>
    </row>
    <row r="75" spans="1:7" ht="30" customHeight="1" x14ac:dyDescent="0.3">
      <c r="A75" s="163" t="str">
        <f ca="1">Translations!G56</f>
        <v>CHW Programmatic Gap Table 8 - Coverage of referral / counter-referral costs</v>
      </c>
      <c r="B75" s="164"/>
      <c r="C75" s="164"/>
      <c r="D75" s="164"/>
      <c r="E75" s="164"/>
      <c r="F75" s="164"/>
      <c r="G75" s="165"/>
    </row>
    <row r="76" spans="1:7" ht="41.25" customHeight="1" x14ac:dyDescent="0.3">
      <c r="A76" s="160" t="str">
        <f ca="1">Translations!$G104</f>
        <v>Data source: 
Put the source of data for latest results in cell F220.</v>
      </c>
      <c r="B76" s="161"/>
      <c r="C76" s="161"/>
      <c r="D76" s="161"/>
      <c r="E76" s="161"/>
      <c r="F76" s="161"/>
      <c r="G76" s="162"/>
    </row>
    <row r="77" spans="1:7" ht="41.25" customHeight="1" x14ac:dyDescent="0.3">
      <c r="A77" s="160" t="str">
        <f ca="1">Translations!G57</f>
        <v>Indicator:
Percentage of CHWs supported for referral/counter-referral.</v>
      </c>
      <c r="B77" s="161"/>
      <c r="C77" s="161"/>
      <c r="D77" s="161"/>
      <c r="E77" s="161"/>
      <c r="F77" s="161"/>
      <c r="G77" s="162"/>
    </row>
    <row r="78" spans="1:7" ht="57.5" customHeight="1" x14ac:dyDescent="0.3">
      <c r="A78" s="160" t="str">
        <f ca="1">Translations!G58</f>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B78" s="161"/>
      <c r="C78" s="161"/>
      <c r="D78" s="161"/>
      <c r="E78" s="161"/>
      <c r="F78" s="161"/>
      <c r="G78" s="162"/>
    </row>
    <row r="79" spans="1:7" ht="78" customHeight="1" x14ac:dyDescent="0.3">
      <c r="A79" s="160" t="str">
        <f ca="1">Translations!G59</f>
        <v>Country target already covered:
1) "C1" refers to the number of CHWs to be supported by a referral/counter-referral system through domestic resources. Put the data source and any comments in column F.
2) "C2" refers to the number of CHWs to be supported by a referral/counter-referral system through non-Global Fund external resources. Put the data source and specify the number of CHWs to be supported by source of non-GF external funding for each year in column F. 
3) "C" refers to the Number of CHWs to be supported by a referral/counter-referral system through domestic + non-Global Fund external resources. Put the data source and any comments in column F.</v>
      </c>
      <c r="B79" s="161"/>
      <c r="C79" s="161"/>
      <c r="D79" s="161"/>
      <c r="E79" s="161"/>
      <c r="F79" s="161"/>
      <c r="G79" s="162"/>
    </row>
    <row r="80" spans="1:7" ht="40" customHeight="1" x14ac:dyDescent="0.3">
      <c r="A80" s="160" t="str">
        <f ca="1">Translations!G60</f>
        <v>Programmatic gap:
"D" refers to the expected annual gap in meeting the target.</v>
      </c>
      <c r="B80" s="161"/>
      <c r="C80" s="161"/>
      <c r="D80" s="161"/>
      <c r="E80" s="161"/>
      <c r="F80" s="161"/>
      <c r="G80" s="162"/>
    </row>
    <row r="81" spans="1:7" ht="70" customHeight="1" x14ac:dyDescent="0.3">
      <c r="A81" s="160" t="str">
        <f ca="1">Translations!G61</f>
        <v>Country target to be covered with the allocation amount:
1) "E" refers to the number of CHWs to be supported by a referral/counter-referral through the allocation amount. 
2) "F" refers to the number of CHWs to be supported by a referral/counter-referral system through all sources.
3) "G" refers to the remaining gap to country target.</v>
      </c>
      <c r="B81" s="161"/>
      <c r="C81" s="161"/>
      <c r="D81" s="161"/>
      <c r="E81" s="161"/>
      <c r="F81" s="161"/>
      <c r="G81" s="162"/>
    </row>
    <row r="82" spans="1:7" ht="57.5" customHeight="1" x14ac:dyDescent="0.3">
      <c r="A82" s="160" t="str">
        <f ca="1">Translations!G62</f>
        <v>Comments/Assumptions: 
1) Specify details on the referral/counter-referral components included in the table for your country. See guidance on referral/counter-referral in Table 1 and Annex 2 of the RSSH Information Note. 
2) If costs for referral/counter-referral (e.g. transportation costs for patient, caregiver and CHW) are included already in Table 4 on Equipment, then just indicate that referral/counter-referral costs are included in Table 4.</v>
      </c>
      <c r="B82" s="161"/>
      <c r="C82" s="161"/>
      <c r="D82" s="161"/>
      <c r="E82" s="161"/>
      <c r="F82" s="161"/>
      <c r="G82" s="162"/>
    </row>
    <row r="83" spans="1:7" ht="30" customHeight="1" x14ac:dyDescent="0.3">
      <c r="A83" s="163" t="str">
        <f ca="1">Translations!G63</f>
        <v>CHW Programmatic Gap Table 9 - Coverage of Health management information system, surveillance and M&amp;E costs</v>
      </c>
      <c r="B83" s="164"/>
      <c r="C83" s="164"/>
      <c r="D83" s="164"/>
      <c r="E83" s="164"/>
      <c r="F83" s="164"/>
      <c r="G83" s="165"/>
    </row>
    <row r="84" spans="1:7" ht="30" customHeight="1" x14ac:dyDescent="0.3">
      <c r="A84" s="160" t="str">
        <f ca="1">Translations!$G106</f>
        <v>Data source: 
Put the source of data for latest results in cell F250.</v>
      </c>
      <c r="B84" s="161"/>
      <c r="C84" s="161"/>
      <c r="D84" s="161"/>
      <c r="E84" s="161"/>
      <c r="F84" s="161"/>
      <c r="G84" s="162"/>
    </row>
    <row r="85" spans="1:7" ht="40" customHeight="1" x14ac:dyDescent="0.3">
      <c r="A85" s="160" t="str">
        <f ca="1">Translations!G64</f>
        <v>Indicator:
Percentage of CHWs supported with Health management information system, surveillance and M&amp;E activities</v>
      </c>
      <c r="B85" s="161"/>
      <c r="C85" s="161"/>
      <c r="D85" s="161"/>
      <c r="E85" s="161"/>
      <c r="F85" s="161"/>
      <c r="G85" s="162"/>
    </row>
    <row r="86" spans="1:7" ht="57" customHeight="1" x14ac:dyDescent="0.3">
      <c r="A86" s="160" t="str">
        <f ca="1">Translations!G65</f>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B86" s="161"/>
      <c r="C86" s="161"/>
      <c r="D86" s="161"/>
      <c r="E86" s="161"/>
      <c r="F86" s="161"/>
      <c r="G86" s="162"/>
    </row>
    <row r="87" spans="1:7" ht="92.15" customHeight="1" x14ac:dyDescent="0.3">
      <c r="A87" s="160" t="str">
        <f ca="1">Translations!G66</f>
        <v>Country target already covered:
1) "C1" refers to the number of CHWs to be supported with Health management information system, surveillance and M&amp;E through domestic resources. Put the data source and any comments in column F.
2) "C2" refers to the number of CHWs to be supported with Health management information system, surveillance and M&amp;E through non-Global Fund external resources. Put the data source and specify the number of CHWs to be supported by source of non-GF external funding for each year in column F.
3) "C" refers to the number of CHWs to be supported with Health management information system, surveillance and M&amp;E through domestic + non-Global Fund external resources. Put the data source and any comments in column F.</v>
      </c>
      <c r="B87" s="161"/>
      <c r="C87" s="161"/>
      <c r="D87" s="161"/>
      <c r="E87" s="161"/>
      <c r="F87" s="161"/>
      <c r="G87" s="162"/>
    </row>
    <row r="88" spans="1:7" ht="40" customHeight="1" x14ac:dyDescent="0.3">
      <c r="A88" s="160" t="str">
        <f ca="1">Translations!G67</f>
        <v>Programmatic gap:
"D" refers to the expected annual gap in meeting the target.</v>
      </c>
      <c r="B88" s="161"/>
      <c r="C88" s="161"/>
      <c r="D88" s="161"/>
      <c r="E88" s="161"/>
      <c r="F88" s="161"/>
      <c r="G88" s="162"/>
    </row>
    <row r="89" spans="1:7" ht="70" customHeight="1" x14ac:dyDescent="0.3">
      <c r="A89" s="160" t="str">
        <f ca="1">Translations!G68</f>
        <v xml:space="preserve">Country target to be covered with the allocation amount:
1) "E" refers to the number of CHWs whose cost of HMIS, surveillance and M&amp;E is planned to be covered by the allocation amount. 
2) "F" refers to the number of CHWs to be supported with Health management information system, surveillance and M&amp;E through all sources. 
3) "G" refers to the remaining gap to country target. </v>
      </c>
      <c r="B89" s="161"/>
      <c r="C89" s="161"/>
      <c r="D89" s="161"/>
      <c r="E89" s="161"/>
      <c r="F89" s="161"/>
      <c r="G89" s="162"/>
    </row>
    <row r="90" spans="1:7" ht="90" customHeight="1" x14ac:dyDescent="0.3">
      <c r="A90" s="160" t="str">
        <f ca="1">Translations!G69</f>
        <v>Comments/Assumptions: 
1) Health management information system, surveillance and M&amp;E costs may include, for example: registers, paper-based job aides, routine reporting forms, CHW master list development (including data collection as needed) and maintenance in a registry, mobile digital health tools (phones/tablets, sim cards, communications allowance) for CHWs and CHW supervisors. Refer to the sections “Monitoring and Evaluation Systems” and “Digital Health” in the RSSH Information Note and Global Fund Modular Framework Handbook.
2)  Specify the details on the health management information system, surveillance and M&amp;E costs included in this table for your country.</v>
      </c>
      <c r="B90" s="161"/>
      <c r="C90" s="161"/>
      <c r="D90" s="161"/>
      <c r="E90" s="161"/>
      <c r="F90" s="161"/>
      <c r="G90" s="162"/>
    </row>
    <row r="91" spans="1:7" ht="30" customHeight="1" x14ac:dyDescent="0.3">
      <c r="A91" s="182" t="str">
        <f ca="1">Translations!$A$104</f>
        <v>"Non-Malaria iCCM commodities" tab</v>
      </c>
      <c r="B91" s="183"/>
      <c r="C91" s="183"/>
      <c r="D91" s="183"/>
      <c r="E91" s="183"/>
      <c r="F91" s="183"/>
      <c r="G91" s="184"/>
    </row>
    <row r="92" spans="1:7" ht="36.75" customHeight="1" x14ac:dyDescent="0.3">
      <c r="A92" s="163" t="str">
        <f ca="1">Translations!$G70</f>
        <v>CHW Programmatic Gap Table 10 - non-malaria iCCM commodities (first line antibiotics for simple pneumonia among children 2-59 months of age as part of iCCM)</v>
      </c>
      <c r="B92" s="164"/>
      <c r="C92" s="164"/>
      <c r="D92" s="164"/>
      <c r="E92" s="164"/>
      <c r="F92" s="164"/>
      <c r="G92" s="165"/>
    </row>
    <row r="93" spans="1:7" ht="45" customHeight="1" x14ac:dyDescent="0.3">
      <c r="A93" s="160" t="str">
        <f ca="1">Translations!$G71</f>
        <v>Indicator:
Proportion of children 2-59 months with suspected pneumonia (fast breathing) that received first line antibiotic treatment in the community.</v>
      </c>
      <c r="B93" s="161"/>
      <c r="C93" s="161"/>
      <c r="D93" s="161"/>
      <c r="E93" s="161"/>
      <c r="F93" s="161"/>
      <c r="G93" s="162"/>
    </row>
    <row r="94" spans="1:7" ht="88.5" customHeight="1" x14ac:dyDescent="0.3">
      <c r="A94" s="160" t="str">
        <f ca="1">Translations!$G72</f>
        <v>Current estimated country need: 
1) "A" Total estimated suspected pneumonia cases (community) refers to the total estimated number of suspected pneumonia cases in the areas with CHWs in the areas with CHWs providing malaria case management and iCCM (should be higher than the number of suspected pneumonia cases treated by CHWs reported in country information system and may be higher than the NSP target for suspected pneumonia cases to be treated by CHWs). 
2) "B" refers to country targets for number of suspected pneumonia cases to be treated with first line antibiotics by CHWs implementing iCCM per NSP or agreed number (must be equal to or lower than “A”).</v>
      </c>
      <c r="B94" s="161"/>
      <c r="C94" s="161"/>
      <c r="D94" s="161"/>
      <c r="E94" s="161"/>
      <c r="F94" s="161"/>
      <c r="G94" s="162"/>
    </row>
    <row r="95" spans="1:7" ht="66" customHeight="1" x14ac:dyDescent="0.3">
      <c r="A95" s="160" t="str">
        <f ca="1">Translations!$G73</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B95" s="161"/>
      <c r="C95" s="161"/>
      <c r="D95" s="161"/>
      <c r="E95" s="161"/>
      <c r="F95" s="161"/>
      <c r="G95" s="162"/>
    </row>
    <row r="96" spans="1:7" ht="39" customHeight="1" x14ac:dyDescent="0.3">
      <c r="A96" s="160" t="str">
        <f ca="1">Translations!$G74</f>
        <v>Programmatic gap:
"D" refers to the expected annual gap in meeting the country target.</v>
      </c>
      <c r="B96" s="161"/>
      <c r="C96" s="161"/>
      <c r="D96" s="161"/>
      <c r="E96" s="161"/>
      <c r="F96" s="161"/>
      <c r="G96" s="162"/>
    </row>
    <row r="97" spans="1:7" ht="71.150000000000006" customHeight="1" x14ac:dyDescent="0.3">
      <c r="A97" s="160" t="str">
        <f ca="1">Translations!$G75</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B97" s="161"/>
      <c r="C97" s="161"/>
      <c r="D97" s="161"/>
      <c r="E97" s="161"/>
      <c r="F97" s="161"/>
      <c r="G97" s="162"/>
    </row>
    <row r="98" spans="1:7" ht="75.5" customHeight="1" x14ac:dyDescent="0.3">
      <c r="A98" s="160" t="str">
        <f ca="1">Translations!$G76</f>
        <v>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
3) If there is a gap remaining, please indicate in the Comments/Assumptions the disaggregation by age (2-11 months and 12-59 months)</v>
      </c>
      <c r="B98" s="161"/>
      <c r="C98" s="161"/>
      <c r="D98" s="161"/>
      <c r="E98" s="161"/>
      <c r="F98" s="161"/>
      <c r="G98" s="162"/>
    </row>
    <row r="99" spans="1:7" ht="37.5" customHeight="1" x14ac:dyDescent="0.3">
      <c r="A99" s="163" t="str">
        <f ca="1">Translations!$G77</f>
        <v>CHW Programmatic Gap Table 11 - non-malaria iCCM commodities (oral rehydration salts and zinc for treatment of diarrhea among children 2-59 months of age as part of iCCM)</v>
      </c>
      <c r="B99" s="164"/>
      <c r="C99" s="164"/>
      <c r="D99" s="164"/>
      <c r="E99" s="164"/>
      <c r="F99" s="164"/>
      <c r="G99" s="165"/>
    </row>
    <row r="100" spans="1:7" ht="39" customHeight="1" x14ac:dyDescent="0.3">
      <c r="A100" s="160" t="str">
        <f ca="1">Translations!$G78</f>
        <v>Indicator:
Proportion of children 2-59 months with diarrhea that received oral rehydration salts and zinc treatment in the community.</v>
      </c>
      <c r="B100" s="161"/>
      <c r="C100" s="161"/>
      <c r="D100" s="161"/>
      <c r="E100" s="161"/>
      <c r="F100" s="161"/>
      <c r="G100" s="162"/>
    </row>
    <row r="101" spans="1:7" ht="47.5" customHeight="1" x14ac:dyDescent="0.3">
      <c r="A101" s="160" t="str">
        <f ca="1">Translations!$G79</f>
        <v xml:space="preserve">Current estimated country need: 
1) "A" refers to the total estimated number of diarrhea cases in the areas with CHWs providing malaria case management and iCCM (may be higher than the NSP target).
2) "B" refers to country targets for number of diarrhea cases to be treated with oral rehydration salts and zinc by CHWs implementing iCCM per NSP or agreed number (must be equal to or lower than “A”). </v>
      </c>
      <c r="B101" s="161"/>
      <c r="C101" s="161"/>
      <c r="D101" s="161"/>
      <c r="E101" s="161"/>
      <c r="F101" s="161"/>
      <c r="G101" s="162"/>
    </row>
    <row r="102" spans="1:7" ht="72" customHeight="1" x14ac:dyDescent="0.3">
      <c r="A102" s="160" t="str">
        <f ca="1">Translations!$G80</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B102" s="161"/>
      <c r="C102" s="161"/>
      <c r="D102" s="161"/>
      <c r="E102" s="161"/>
      <c r="F102" s="161"/>
      <c r="G102" s="162"/>
    </row>
    <row r="103" spans="1:7" ht="36.65" customHeight="1" x14ac:dyDescent="0.3">
      <c r="A103" s="160" t="str">
        <f ca="1">Translations!$G81</f>
        <v>Programmatic gap:
"D" refers to the expected annual gap in meeting the country target.</v>
      </c>
      <c r="B103" s="161"/>
      <c r="C103" s="161"/>
      <c r="D103" s="161"/>
      <c r="E103" s="161"/>
      <c r="F103" s="161"/>
      <c r="G103" s="162"/>
    </row>
    <row r="104" spans="1:7" ht="59.5" customHeight="1" x14ac:dyDescent="0.3">
      <c r="A104" s="160" t="str">
        <f ca="1">Translations!$G82</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B104" s="161"/>
      <c r="C104" s="161"/>
      <c r="D104" s="161"/>
      <c r="E104" s="161"/>
      <c r="F104" s="161"/>
      <c r="G104" s="162"/>
    </row>
    <row r="105" spans="1:7" ht="83.5" customHeight="1" x14ac:dyDescent="0.3">
      <c r="A105" s="160" t="str">
        <f ca="1">Translations!$G83</f>
        <v>Comments/Assumptions: 
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
3) If there is a gap remaining, please indicate the disaggregation by age (2-5 months and 6-59 months).</v>
      </c>
      <c r="B105" s="161"/>
      <c r="C105" s="161"/>
      <c r="D105" s="161"/>
      <c r="E105" s="161"/>
      <c r="F105" s="161"/>
      <c r="G105" s="162"/>
    </row>
  </sheetData>
  <sheetProtection algorithmName="SHA-512" hashValue="txz0GliEXSGnlcgqvVY7ft7y5/cduV0WKuLxPigzzOaLW8AVLxnm2djwgMfEwzU1jNHPQS2bLylsDEj5xnau9w==" saltValue="e9NTyNMoBl9LYJOHe74+fg==" spinCount="100000" sheet="1" objects="1" scenarios="1"/>
  <customSheetViews>
    <customSheetView guid="{8A762DD9-6125-4177-AA9B-79E8D68448DE}" showPageBreaks="1" fitToPage="1" printArea="1" view="pageBreakPreview">
      <pane xSplit="7" ySplit="9" topLeftCell="H10" activePane="bottomRight" state="frozen"/>
      <selection pane="bottomRight" activeCell="A46" sqref="A46:G46"/>
      <pageMargins left="0.7" right="0.7" top="0.75" bottom="0.75" header="0.3" footer="0.3"/>
      <pageSetup paperSize="8" scale="91" fitToHeight="0" orientation="portrait" r:id="rId1"/>
    </customSheetView>
    <customSheetView guid="{5D020AB2-0A97-4230-BF83-062EE6184162}" showPageBreaks="1" fitToPage="1" printArea="1" view="pageBreakPreview">
      <pane xSplit="7" ySplit="9" topLeftCell="H57" activePane="bottomRight" state="frozen"/>
      <selection pane="bottomRight" activeCell="A50" sqref="A50:G50"/>
      <pageMargins left="0.7" right="0.7" top="0.75" bottom="0.75" header="0.3" footer="0.3"/>
      <pageSetup paperSize="8" scale="62" fitToHeight="0" orientation="portrait" r:id="rId2"/>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r:id="rId3"/>
    </customSheetView>
    <customSheetView guid="{CD09CE3E-58EC-4EDC-BE6A-B9CFB40E5B97}" scale="80" showPageBreaks="1" fitToPage="1" printArea="1" view="pageBreakPreview">
      <pane xSplit="7" ySplit="9" topLeftCell="H10" activePane="bottomRight" state="frozen"/>
      <selection pane="bottomRight" activeCell="A10" sqref="A10:G10"/>
      <pageMargins left="0.7" right="0.7" top="0.75" bottom="0.75" header="0.3" footer="0.3"/>
      <pageSetup paperSize="8" scale="91" fitToHeight="0" orientation="portrait" r:id="rId4"/>
    </customSheetView>
  </customSheetViews>
  <mergeCells count="103">
    <mergeCell ref="A91:G91"/>
    <mergeCell ref="A102:G102"/>
    <mergeCell ref="A103:G103"/>
    <mergeCell ref="A92:G92"/>
    <mergeCell ref="A93:G93"/>
    <mergeCell ref="A94:G94"/>
    <mergeCell ref="A95:G95"/>
    <mergeCell ref="A96:G96"/>
    <mergeCell ref="A1:F1"/>
    <mergeCell ref="A2:F2"/>
    <mergeCell ref="A3:F3"/>
    <mergeCell ref="A55:G55"/>
    <mergeCell ref="A41:G41"/>
    <mergeCell ref="A42:G42"/>
    <mergeCell ref="A45:G45"/>
    <mergeCell ref="A46:G46"/>
    <mergeCell ref="A47:G47"/>
    <mergeCell ref="A22:G22"/>
    <mergeCell ref="A23:G23"/>
    <mergeCell ref="A25:G25"/>
    <mergeCell ref="A10:G10"/>
    <mergeCell ref="B6:D6"/>
    <mergeCell ref="A8:G8"/>
    <mergeCell ref="A54:G54"/>
    <mergeCell ref="A11:G11"/>
    <mergeCell ref="A12:G12"/>
    <mergeCell ref="A19:G19"/>
    <mergeCell ref="A15:G15"/>
    <mergeCell ref="A16:G16"/>
    <mergeCell ref="A14:G14"/>
    <mergeCell ref="A58:G58"/>
    <mergeCell ref="A28:G28"/>
    <mergeCell ref="A36:G36"/>
    <mergeCell ref="A37:G37"/>
    <mergeCell ref="A39:G39"/>
    <mergeCell ref="A40:G40"/>
    <mergeCell ref="A35:G35"/>
    <mergeCell ref="A43:G43"/>
    <mergeCell ref="A51:G51"/>
    <mergeCell ref="A26:G26"/>
    <mergeCell ref="A49:G49"/>
    <mergeCell ref="A50:G50"/>
    <mergeCell ref="A52:G52"/>
    <mergeCell ref="A53:G53"/>
    <mergeCell ref="A48:G48"/>
    <mergeCell ref="A27:G27"/>
    <mergeCell ref="A89:G89"/>
    <mergeCell ref="A90:G90"/>
    <mergeCell ref="A85:G85"/>
    <mergeCell ref="A86:G86"/>
    <mergeCell ref="A87:G87"/>
    <mergeCell ref="A88:G88"/>
    <mergeCell ref="G1:G3"/>
    <mergeCell ref="A57:G57"/>
    <mergeCell ref="A33:G33"/>
    <mergeCell ref="A34:G34"/>
    <mergeCell ref="A56:G56"/>
    <mergeCell ref="A44:G44"/>
    <mergeCell ref="A31:G31"/>
    <mergeCell ref="A38:G38"/>
    <mergeCell ref="A21:G21"/>
    <mergeCell ref="A29:G29"/>
    <mergeCell ref="A30:G30"/>
    <mergeCell ref="A32:G32"/>
    <mergeCell ref="A9:G9"/>
    <mergeCell ref="A18:G18"/>
    <mergeCell ref="A24:G24"/>
    <mergeCell ref="A13:G13"/>
    <mergeCell ref="A20:G20"/>
    <mergeCell ref="A17:G17"/>
    <mergeCell ref="A60:G60"/>
    <mergeCell ref="A61:G61"/>
    <mergeCell ref="A62:G62"/>
    <mergeCell ref="A63:G63"/>
    <mergeCell ref="A79:G79"/>
    <mergeCell ref="A80:G80"/>
    <mergeCell ref="A81:G81"/>
    <mergeCell ref="A82:G82"/>
    <mergeCell ref="A83:G83"/>
    <mergeCell ref="A84:G84"/>
    <mergeCell ref="A104:G104"/>
    <mergeCell ref="A105:G105"/>
    <mergeCell ref="A97:G97"/>
    <mergeCell ref="A98:G98"/>
    <mergeCell ref="A99:G99"/>
    <mergeCell ref="A100:G100"/>
    <mergeCell ref="A101:G101"/>
    <mergeCell ref="A59:G59"/>
    <mergeCell ref="A67:G67"/>
    <mergeCell ref="A68:G68"/>
    <mergeCell ref="A76:G76"/>
    <mergeCell ref="A75:G75"/>
    <mergeCell ref="A77:G77"/>
    <mergeCell ref="A78:G78"/>
    <mergeCell ref="A70:G70"/>
    <mergeCell ref="A71:G71"/>
    <mergeCell ref="A72:G72"/>
    <mergeCell ref="A73:G73"/>
    <mergeCell ref="A74:G74"/>
    <mergeCell ref="A66:G66"/>
    <mergeCell ref="A69:G69"/>
    <mergeCell ref="A64:G64"/>
    <mergeCell ref="A65:G65"/>
  </mergeCells>
  <dataValidations count="1">
    <dataValidation type="list" allowBlank="1" showInputMessage="1" showErrorMessage="1" sqref="B6" xr:uid="{00000000-0002-0000-0000-000000000000}">
      <formula1>"English,French,Spanish"</formula1>
    </dataValidation>
  </dataValidations>
  <hyperlinks>
    <hyperlink ref="A15:G15" r:id="rId5" display="https://www.theglobalfund.org/media/4309/fundingmodel_modularframework_handbook_en.pdf" xr:uid="{89D36342-3F9E-40FC-8907-0D5734B9E877}"/>
    <hyperlink ref="A16:G16" r:id="rId6" display="https://www.theglobalfund.org/media/4759/core_resilientsustainablesystemsforhealth_infonote_en.pdf" xr:uid="{E3F937A8-BA96-4A88-9C8E-3AC09BFD1F07}"/>
  </hyperlinks>
  <pageMargins left="0.7" right="0.7" top="0.75" bottom="0.75" header="0.3" footer="0.3"/>
  <pageSetup paperSize="8" scale="63" fitToHeight="0" orientation="portrait" r:id="rId7"/>
  <rowBreaks count="4" manualBreakCount="4">
    <brk id="25" max="6" man="1"/>
    <brk id="41" max="6" man="1"/>
    <brk id="49" max="6" man="1"/>
    <brk id="8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sheetPr>
  <dimension ref="A1:AZ496"/>
  <sheetViews>
    <sheetView topLeftCell="A140" zoomScale="60" zoomScaleNormal="60" zoomScaleSheetLayoutView="80" workbookViewId="0">
      <selection activeCell="J148" sqref="J148"/>
    </sheetView>
  </sheetViews>
  <sheetFormatPr defaultColWidth="9" defaultRowHeight="14" x14ac:dyDescent="0.3"/>
  <cols>
    <col min="1" max="1" width="19.83203125" style="1" customWidth="1"/>
    <col min="2" max="4" width="42.33203125" style="33" customWidth="1"/>
    <col min="5" max="5" width="19.83203125" style="1" customWidth="1"/>
    <col min="6" max="6" width="16.08203125" style="6" customWidth="1"/>
    <col min="7" max="7" width="32.1640625" style="1" customWidth="1"/>
    <col min="8" max="8" width="93.75" style="64" customWidth="1"/>
    <col min="9" max="10" width="93.75" style="33" customWidth="1"/>
    <col min="11" max="11" width="36.83203125" style="1" customWidth="1"/>
    <col min="12" max="16384" width="9" style="1"/>
  </cols>
  <sheetData>
    <row r="1" spans="1:11" x14ac:dyDescent="0.3">
      <c r="A1" s="2" t="s">
        <v>12</v>
      </c>
      <c r="C1" s="64">
        <f>IF(Language="English",0,IF(Language="French",1,IF(Language="Spanish",2,IF(Language="Russian",3))))</f>
        <v>0</v>
      </c>
      <c r="E1" s="3"/>
      <c r="F1" s="5"/>
      <c r="G1" s="1" t="s">
        <v>16</v>
      </c>
      <c r="I1" s="62"/>
      <c r="J1" s="62"/>
      <c r="K1" s="4"/>
    </row>
    <row r="2" spans="1:11" x14ac:dyDescent="0.3">
      <c r="A2" s="22" t="s">
        <v>17</v>
      </c>
      <c r="B2" s="60" t="s">
        <v>13</v>
      </c>
      <c r="C2" s="63" t="s">
        <v>18</v>
      </c>
      <c r="D2" s="63" t="s">
        <v>15</v>
      </c>
      <c r="E2" s="25"/>
      <c r="F2" s="5"/>
      <c r="G2" s="21" t="s">
        <v>17</v>
      </c>
      <c r="H2" s="60" t="s">
        <v>13</v>
      </c>
      <c r="I2" s="63" t="s">
        <v>18</v>
      </c>
      <c r="J2" s="63" t="s">
        <v>15</v>
      </c>
      <c r="K2" s="18"/>
    </row>
    <row r="3" spans="1:11" ht="28" x14ac:dyDescent="0.3">
      <c r="A3" s="1" t="str">
        <f t="shared" ref="A3:A36" ca="1" si="0">OFFSET($B3,0,LangOffset,1,1)</f>
        <v>"CHW Tables" tab</v>
      </c>
      <c r="B3" s="49" t="s">
        <v>909</v>
      </c>
      <c r="C3" s="58" t="s">
        <v>928</v>
      </c>
      <c r="D3" s="58" t="s">
        <v>910</v>
      </c>
      <c r="G3" s="46" t="str">
        <f t="shared" ref="G3:G21" ca="1" si="1">OFFSET($H3,0,LangOffset,1,1)</f>
        <v>Instructions - Community Health Worker (CHW) Programmatic Gap Tables</v>
      </c>
      <c r="H3" s="111" t="s">
        <v>904</v>
      </c>
      <c r="I3" s="58" t="s">
        <v>902</v>
      </c>
      <c r="J3" s="58" t="s">
        <v>911</v>
      </c>
    </row>
    <row r="4" spans="1:11" ht="42" x14ac:dyDescent="0.3">
      <c r="A4" s="1" t="str">
        <f t="shared" ca="1" si="0"/>
        <v>CHW Programmatic Gap Table 1 - Coverage of remuneration costs</v>
      </c>
      <c r="B4" s="49" t="s">
        <v>560</v>
      </c>
      <c r="C4" s="58" t="s">
        <v>653</v>
      </c>
      <c r="D4" s="58" t="s">
        <v>654</v>
      </c>
      <c r="G4" s="46" t="str">
        <f t="shared" ca="1" si="1"/>
        <v xml:space="preserve">Instructions for filling CHW programmatic gap table: </v>
      </c>
      <c r="H4" s="111" t="s">
        <v>900</v>
      </c>
      <c r="I4" s="58" t="s">
        <v>901</v>
      </c>
      <c r="J4" s="58" t="s">
        <v>903</v>
      </c>
    </row>
    <row r="5" spans="1:11" ht="403" customHeight="1" x14ac:dyDescent="0.3">
      <c r="A5" s="1" t="str">
        <f t="shared" ca="1" si="0"/>
        <v>CHW Programmatic Gap Table 2 - Coverage of competency-based pre-service training and certification costs</v>
      </c>
      <c r="B5" s="49" t="s">
        <v>561</v>
      </c>
      <c r="C5" s="58" t="s">
        <v>673</v>
      </c>
      <c r="D5" s="58" t="s">
        <v>825</v>
      </c>
      <c r="G5" s="46" t="str">
        <f t="shared" ca="1" si="1"/>
        <v>The community health worker (CHW) programmatic gap tables are intended to support countries to systematically identify funding gaps across the systems components needed for CHWs to be effective – and thereby identify priorities for inclusion in funding requests to the Global Fund. This will support countries to shift away from piecemeal approaches to investment in CHWs and towards comprehensive and well-designed investments across systems components. Completion of the CHW Programmatic Gap Table is mandatory for all funding requests that request funds for any type of CHW (including peers) or CHW supervisors. This applies to all funding requests (disease-specific funding requests and RSSH funding requests). Applicants should complete the programmatic gap tables for: 
          &gt; Remuneration
          &gt; Training
          &gt; Supervision
          &gt; Equipment
          &gt; Referral and counter-referral
          &gt; HMIS and M&amp;E costs</v>
      </c>
      <c r="H5" s="129" t="s">
        <v>996</v>
      </c>
      <c r="I5" s="148" t="s">
        <v>1036</v>
      </c>
      <c r="J5" s="148" t="s">
        <v>1007</v>
      </c>
    </row>
    <row r="6" spans="1:11" ht="43.5" customHeight="1" x14ac:dyDescent="0.3">
      <c r="A6" s="1" t="str">
        <f t="shared" ca="1" si="0"/>
        <v>CHW Programmatic Gap Table 3 - Coverage of competency-based in-service training costs</v>
      </c>
      <c r="B6" s="49" t="s">
        <v>562</v>
      </c>
      <c r="C6" s="58" t="s">
        <v>674</v>
      </c>
      <c r="D6" s="58" t="s">
        <v>655</v>
      </c>
      <c r="G6" s="46" t="str">
        <f t="shared" ca="1" si="1"/>
        <v>Users may select the language in the “Instructions” tab in the top left corner. Blank cells highlighted in white require input. Cells highlighted in purple and gray will be filled automatically. See below instructions for each table.</v>
      </c>
      <c r="H6" s="112" t="s">
        <v>1030</v>
      </c>
      <c r="I6" s="156" t="s">
        <v>1029</v>
      </c>
      <c r="J6" s="148" t="s">
        <v>1031</v>
      </c>
    </row>
    <row r="7" spans="1:11" ht="42" x14ac:dyDescent="0.3">
      <c r="A7" s="1" t="str">
        <f t="shared" ca="1" si="0"/>
        <v>CHW Programmatic Gap Table 4 - Coverage of supervision costs</v>
      </c>
      <c r="B7" s="49" t="s">
        <v>597</v>
      </c>
      <c r="C7" s="58" t="s">
        <v>675</v>
      </c>
      <c r="D7" s="58" t="s">
        <v>676</v>
      </c>
      <c r="G7" s="46" t="str">
        <f t="shared" ca="1" si="1"/>
        <v>CHW Programmatic Gap Table 1 - Coverage of remuneration costs</v>
      </c>
      <c r="H7" s="123" t="s">
        <v>560</v>
      </c>
      <c r="I7" s="124" t="s">
        <v>780</v>
      </c>
      <c r="J7" s="125" t="s">
        <v>781</v>
      </c>
    </row>
    <row r="8" spans="1:11" ht="42" x14ac:dyDescent="0.3">
      <c r="A8" s="1" t="str">
        <f t="shared" ca="1" si="0"/>
        <v>CHW Programmatic Gap Table 5 - Coverage of equipment costs</v>
      </c>
      <c r="B8" s="49" t="s">
        <v>564</v>
      </c>
      <c r="C8" s="59" t="s">
        <v>677</v>
      </c>
      <c r="D8" s="58" t="s">
        <v>659</v>
      </c>
      <c r="G8" s="46" t="str">
        <f t="shared" ca="1" si="1"/>
        <v>Indicator: 
Percentage of CHWs remunerated.</v>
      </c>
      <c r="H8" s="126" t="s">
        <v>783</v>
      </c>
      <c r="I8" s="127" t="s">
        <v>912</v>
      </c>
      <c r="J8" s="128" t="s">
        <v>786</v>
      </c>
    </row>
    <row r="9" spans="1:11" ht="98.5" customHeight="1" x14ac:dyDescent="0.3">
      <c r="A9" s="1" t="str">
        <f t="shared" ca="1" si="0"/>
        <v>CHW Programmatic Gap Table 6 - Coverage of PPE costs</v>
      </c>
      <c r="B9" s="49" t="s">
        <v>565</v>
      </c>
      <c r="C9" s="58" t="s">
        <v>661</v>
      </c>
      <c r="D9" s="58" t="s">
        <v>660</v>
      </c>
      <c r="G9" s="46" t="str">
        <f t="shared" ca="1" si="1"/>
        <v>Current estimated country need:
1) "A" refers to the total estimated number of CHWs needed by year (may be higher than the NSP target). Put the data source and any comments in column F.
2) "B" refers to country targets for the number of CHWs needed by year (per NSP or agreed number). Put the data source and any comments in column F.</v>
      </c>
      <c r="H9" s="112" t="s">
        <v>950</v>
      </c>
      <c r="I9" s="154" t="s">
        <v>1024</v>
      </c>
      <c r="J9" s="154" t="s">
        <v>1025</v>
      </c>
    </row>
    <row r="10" spans="1:11" ht="202" customHeight="1" x14ac:dyDescent="0.3">
      <c r="A10" s="1" t="str">
        <f t="shared" ca="1" si="0"/>
        <v>CHW Programmatic Gap Table 7 - Coverage of commodity costs</v>
      </c>
      <c r="B10" s="49" t="s">
        <v>566</v>
      </c>
      <c r="C10" s="58" t="s">
        <v>678</v>
      </c>
      <c r="D10" s="58" t="s">
        <v>663</v>
      </c>
      <c r="G10" s="46" t="str">
        <f t="shared" ca="1" si="1"/>
        <v>Country target already covered:
1) "C1" refers to the number of CHWs who are to receive remuneration through domestic resources. Put the data source and any comments in column F.
2) "C2" refers to the number of CHWs who are to receive remuneration through non-Global Fund external resources. Put the data source and specify the number of CHWs to be supported by source of non-Global Fund external funding for each year in column F.
3) "C" refers to the number of CHWs who are to receive remuneration through domestic + non-Global Fund external resources. Put the data source and any comments in column F.</v>
      </c>
      <c r="H10" s="112" t="s">
        <v>998</v>
      </c>
      <c r="I10" s="155" t="s">
        <v>1022</v>
      </c>
      <c r="J10" s="154" t="s">
        <v>1023</v>
      </c>
    </row>
    <row r="11" spans="1:11" ht="29" x14ac:dyDescent="0.3">
      <c r="A11" s="1" t="str">
        <f t="shared" ca="1" si="0"/>
        <v>Priority Module</v>
      </c>
      <c r="B11" s="33" t="s">
        <v>19</v>
      </c>
      <c r="C11" s="33" t="s">
        <v>251</v>
      </c>
      <c r="D11" s="33" t="s">
        <v>269</v>
      </c>
      <c r="G11" s="46" t="str">
        <f t="shared" ca="1" si="1"/>
        <v>Programmatic gap:
"D" refers to the expected annual gap in meeting the target.</v>
      </c>
      <c r="H11" s="112" t="s">
        <v>980</v>
      </c>
      <c r="I11" s="155" t="s">
        <v>1044</v>
      </c>
      <c r="J11" s="154" t="s">
        <v>1043</v>
      </c>
    </row>
    <row r="12" spans="1:11" ht="84" x14ac:dyDescent="0.3">
      <c r="A12" s="1" t="str">
        <f t="shared" ca="1" si="0"/>
        <v>Selected coverage indicator</v>
      </c>
      <c r="B12" s="33" t="s">
        <v>0</v>
      </c>
      <c r="C12" s="33" t="s">
        <v>252</v>
      </c>
      <c r="D12" s="33" t="s">
        <v>21</v>
      </c>
      <c r="G12" s="46" t="str">
        <f t="shared" ca="1" si="1"/>
        <v>Country target covered with the allocation amounts:
1) "E" refers to the number of CHWs who are to receive remuneration through the allocation amount. 
2) "F" refers to the number of CHWs who are to receive remuneration through all sources.
3) "G" refers to the remaining gap to country target.</v>
      </c>
      <c r="H12" s="130" t="s">
        <v>905</v>
      </c>
      <c r="I12" s="131" t="s">
        <v>913</v>
      </c>
      <c r="J12" s="132" t="s">
        <v>906</v>
      </c>
      <c r="K12" s="32"/>
    </row>
    <row r="13" spans="1:11" ht="29" x14ac:dyDescent="0.3">
      <c r="A13" s="1" t="str">
        <f t="shared" ca="1" si="0"/>
        <v>Current national coverage</v>
      </c>
      <c r="B13" s="33" t="s">
        <v>9</v>
      </c>
      <c r="C13" s="33" t="s">
        <v>253</v>
      </c>
      <c r="D13" s="33" t="s">
        <v>22</v>
      </c>
      <c r="G13" s="46" t="str">
        <f ca="1">OFFSET($H13,0,LangOffset,1,1)</f>
        <v>Comments/Assumptions:
Specify the data sources and the agreed amount of remuneration for the CHWs.</v>
      </c>
      <c r="H13" s="112" t="s">
        <v>951</v>
      </c>
      <c r="I13" s="155" t="s">
        <v>1026</v>
      </c>
      <c r="J13" s="154" t="s">
        <v>1027</v>
      </c>
    </row>
    <row r="14" spans="1:11" ht="43.5" x14ac:dyDescent="0.3">
      <c r="A14" s="1" t="str">
        <f t="shared" ca="1" si="0"/>
        <v>Insert latest results</v>
      </c>
      <c r="B14" s="33" t="s">
        <v>10</v>
      </c>
      <c r="C14" s="33" t="s">
        <v>254</v>
      </c>
      <c r="D14" s="33" t="s">
        <v>23</v>
      </c>
      <c r="G14" s="46" t="str">
        <f t="shared" ca="1" si="1"/>
        <v>CHW Programmatic Gap Table 2 - Coverage of competency-based pre-service training and certification costs</v>
      </c>
      <c r="H14" s="133" t="s">
        <v>561</v>
      </c>
      <c r="I14" s="134" t="s">
        <v>784</v>
      </c>
      <c r="J14" s="135" t="s">
        <v>787</v>
      </c>
    </row>
    <row r="15" spans="1:11" ht="42" x14ac:dyDescent="0.3">
      <c r="A15" s="1" t="str">
        <f t="shared" ca="1" si="0"/>
        <v>Year</v>
      </c>
      <c r="B15" s="33" t="s">
        <v>6</v>
      </c>
      <c r="C15" s="33" t="s">
        <v>255</v>
      </c>
      <c r="D15" s="33" t="s">
        <v>24</v>
      </c>
      <c r="G15" s="46" t="str">
        <f t="shared" ca="1" si="1"/>
        <v xml:space="preserve">Indicator:
Percentage of CHWs who received competency-based pre-service training and certification. </v>
      </c>
      <c r="H15" s="112" t="s">
        <v>785</v>
      </c>
      <c r="I15" s="117" t="s">
        <v>914</v>
      </c>
      <c r="J15" s="117" t="s">
        <v>788</v>
      </c>
    </row>
    <row r="16" spans="1:11" ht="76" customHeight="1" x14ac:dyDescent="0.3">
      <c r="A16" s="1" t="str">
        <f t="shared" ca="1" si="0"/>
        <v>Data source</v>
      </c>
      <c r="B16" s="33" t="s">
        <v>7</v>
      </c>
      <c r="C16" s="34" t="s">
        <v>1087</v>
      </c>
      <c r="D16" s="33" t="s">
        <v>28</v>
      </c>
      <c r="G16" s="46" t="str">
        <f t="shared" ca="1" si="1"/>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H16" s="112" t="s">
        <v>956</v>
      </c>
      <c r="I16" s="154" t="s">
        <v>1032</v>
      </c>
      <c r="J16" s="154" t="s">
        <v>1025</v>
      </c>
    </row>
    <row r="17" spans="1:10" ht="200.5" customHeight="1" x14ac:dyDescent="0.3">
      <c r="A17" s="1" t="str">
        <f t="shared" ca="1" si="0"/>
        <v>Comments</v>
      </c>
      <c r="B17" s="33" t="s">
        <v>8</v>
      </c>
      <c r="C17" s="33" t="s">
        <v>256</v>
      </c>
      <c r="D17" s="33" t="s">
        <v>29</v>
      </c>
      <c r="G17" s="46" t="str">
        <f t="shared" ca="1" si="1"/>
        <v>Country target already covered:
1) "C1" refers to the number of CHWs who are to receive competency-based pre-service training and certification through domestic resources. Put the data source and any comments in column F.
2) "C2" refers to the number of CHWs who are to receive competency-based pre-service training and certification through non-Global Fund external resources. Put the data source and specify the number of CHWs to be supported by source of non-GF external funding for each year in column F.
3) "C" refers to the number of CHWs who are to receive competency-based pre-service training and certification through domestic + non-Global fund external resources. Put the data source and any comments in column F.</v>
      </c>
      <c r="H17" s="112" t="s">
        <v>957</v>
      </c>
      <c r="I17" s="155" t="s">
        <v>1033</v>
      </c>
      <c r="J17" s="154" t="s">
        <v>1038</v>
      </c>
    </row>
    <row r="18" spans="1:10" ht="29" x14ac:dyDescent="0.3">
      <c r="A18" s="1" t="str">
        <f t="shared" ca="1" si="0"/>
        <v>Year 1</v>
      </c>
      <c r="B18" s="33" t="s">
        <v>1</v>
      </c>
      <c r="C18" s="33" t="s">
        <v>257</v>
      </c>
      <c r="D18" s="33" t="s">
        <v>25</v>
      </c>
      <c r="G18" s="46" t="str">
        <f t="shared" ca="1" si="1"/>
        <v>Programmatic gap:
"D" refers to the expected annual gap in meeting the target.</v>
      </c>
      <c r="H18" s="112" t="s">
        <v>979</v>
      </c>
      <c r="I18" s="118" t="s">
        <v>1042</v>
      </c>
      <c r="J18" s="117" t="s">
        <v>1043</v>
      </c>
    </row>
    <row r="19" spans="1:10" ht="87" x14ac:dyDescent="0.3">
      <c r="A19" s="1" t="str">
        <f t="shared" ca="1" si="0"/>
        <v>Year 2</v>
      </c>
      <c r="B19" s="33" t="s">
        <v>2</v>
      </c>
      <c r="C19" s="33" t="s">
        <v>258</v>
      </c>
      <c r="D19" s="33" t="s">
        <v>26</v>
      </c>
      <c r="G19" s="46" t="str">
        <f t="shared" ca="1" si="1"/>
        <v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v>
      </c>
      <c r="H19" s="112" t="s">
        <v>944</v>
      </c>
      <c r="I19" s="118" t="s">
        <v>945</v>
      </c>
      <c r="J19" s="117" t="s">
        <v>789</v>
      </c>
    </row>
    <row r="20" spans="1:10" ht="42" x14ac:dyDescent="0.3">
      <c r="A20" s="1" t="str">
        <f t="shared" ca="1" si="0"/>
        <v>Year 3</v>
      </c>
      <c r="B20" s="33" t="s">
        <v>3</v>
      </c>
      <c r="C20" s="33" t="s">
        <v>259</v>
      </c>
      <c r="D20" s="33" t="s">
        <v>27</v>
      </c>
      <c r="G20" s="46" t="str">
        <f t="shared" ca="1" si="1"/>
        <v>Comments/Assumptions:
Include details on the package of competency-based pre-service training and certification.</v>
      </c>
      <c r="H20" s="112" t="s">
        <v>961</v>
      </c>
      <c r="I20" s="155" t="s">
        <v>1034</v>
      </c>
      <c r="J20" s="154" t="s">
        <v>1035</v>
      </c>
    </row>
    <row r="21" spans="1:10" ht="43.5" x14ac:dyDescent="0.3">
      <c r="A21" s="1" t="str">
        <f t="shared" ca="1" si="0"/>
        <v>Year 4</v>
      </c>
      <c r="B21" s="33" t="s">
        <v>545</v>
      </c>
      <c r="C21" s="34" t="s">
        <v>546</v>
      </c>
      <c r="D21" s="33" t="s">
        <v>547</v>
      </c>
      <c r="G21" s="46" t="str">
        <f t="shared" ca="1" si="1"/>
        <v>CHW Programmatic Gap Table 3 - Coverage of competency-based in-service training costs</v>
      </c>
      <c r="H21" s="123" t="s">
        <v>562</v>
      </c>
      <c r="I21" s="136" t="s">
        <v>790</v>
      </c>
      <c r="J21" s="137" t="s">
        <v>791</v>
      </c>
    </row>
    <row r="22" spans="1:10" ht="42" x14ac:dyDescent="0.3">
      <c r="A22" s="1" t="str">
        <f t="shared" ca="1" si="0"/>
        <v>Insert year</v>
      </c>
      <c r="B22" s="33" t="s">
        <v>4</v>
      </c>
      <c r="C22" s="33" t="s">
        <v>260</v>
      </c>
      <c r="D22" s="33" t="s">
        <v>270</v>
      </c>
      <c r="G22" s="46" t="str">
        <f t="shared" ref="G22:G69" ca="1" si="2">OFFSET($H22,0,LangOffset,1,1)</f>
        <v>Indicator:
Percentage of CHWs who received competency-based in-service training.</v>
      </c>
      <c r="H22" s="112" t="s">
        <v>792</v>
      </c>
      <c r="I22" s="118" t="s">
        <v>946</v>
      </c>
      <c r="J22" s="117" t="s">
        <v>793</v>
      </c>
    </row>
    <row r="23" spans="1:10" ht="70" x14ac:dyDescent="0.3">
      <c r="A23" s="1" t="str">
        <f t="shared" ca="1" si="0"/>
        <v>Comments / Assumptions</v>
      </c>
      <c r="B23" s="33" t="s">
        <v>20</v>
      </c>
      <c r="C23" s="33" t="s">
        <v>261</v>
      </c>
      <c r="D23" s="33" t="s">
        <v>826</v>
      </c>
      <c r="G23" s="46" t="str">
        <f t="shared" ca="1" si="2"/>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H23" s="112" t="s">
        <v>962</v>
      </c>
      <c r="I23" s="154" t="s">
        <v>1037</v>
      </c>
      <c r="J23" s="154" t="s">
        <v>1025</v>
      </c>
    </row>
    <row r="24" spans="1:10" ht="149.5" customHeight="1" x14ac:dyDescent="0.3">
      <c r="A24" s="1" t="str">
        <f t="shared" ca="1" si="0"/>
        <v>Current estimated country need</v>
      </c>
      <c r="B24" s="33" t="s">
        <v>827</v>
      </c>
      <c r="C24" s="33" t="s">
        <v>262</v>
      </c>
      <c r="D24" s="33" t="s">
        <v>30</v>
      </c>
      <c r="G24" s="46" t="str">
        <f t="shared" ca="1" si="2"/>
        <v>Country target already covered:
1) "C1" refers to the number of CHWs who are to receive competency-based in-service training through domestic resource. Put the data source and any comments in column F.
2) "C2" refers to the number of CHWs who are to receive competency-based in-service training through non-Global Fund external resources. Put the data source and specify the number of CHWs to be supported by source of non-Global Fund external funding for each year in column F.
3) "C" refers to the number of CHWs who are to receive competency-based in-service training through domestic + non-Global Fund external resources. Put the data source and any comments in column F.</v>
      </c>
      <c r="H24" s="112" t="s">
        <v>1041</v>
      </c>
      <c r="I24" s="155" t="s">
        <v>1039</v>
      </c>
      <c r="J24" s="154" t="s">
        <v>1040</v>
      </c>
    </row>
    <row r="25" spans="1:10" ht="29" x14ac:dyDescent="0.3">
      <c r="A25" s="1" t="str">
        <f t="shared" ca="1" si="0"/>
        <v>A. Total estimated number of CHWs needed by year</v>
      </c>
      <c r="B25" s="49" t="s">
        <v>569</v>
      </c>
      <c r="C25" s="145" t="s">
        <v>1000</v>
      </c>
      <c r="D25" s="58" t="s">
        <v>679</v>
      </c>
      <c r="G25" s="46" t="str">
        <f t="shared" ca="1" si="2"/>
        <v>Programmatic gap:
"D" refers to the expected annual gap in meeting the target.</v>
      </c>
      <c r="H25" s="112" t="s">
        <v>981</v>
      </c>
      <c r="I25" s="155" t="s">
        <v>1045</v>
      </c>
      <c r="J25" s="154" t="s">
        <v>1043</v>
      </c>
    </row>
    <row r="26" spans="1:10" ht="126" customHeight="1" x14ac:dyDescent="0.3">
      <c r="A26" s="1" t="str">
        <f t="shared" ca="1" si="0"/>
        <v>B. Country targets for number of CHWs needed per NSP or agreed number</v>
      </c>
      <c r="B26" s="49" t="s">
        <v>570</v>
      </c>
      <c r="C26" s="58" t="s">
        <v>680</v>
      </c>
      <c r="D26" s="58" t="s">
        <v>828</v>
      </c>
      <c r="G26" s="46" t="str">
        <f t="shared" ca="1" si="2"/>
        <v>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v>
      </c>
      <c r="H26" s="112" t="s">
        <v>794</v>
      </c>
      <c r="I26" s="118" t="s">
        <v>927</v>
      </c>
      <c r="J26" s="117" t="s">
        <v>795</v>
      </c>
    </row>
    <row r="27" spans="1:10" ht="32.5" customHeight="1" x14ac:dyDescent="0.3">
      <c r="A27" s="1" t="str">
        <f t="shared" ca="1" si="0"/>
        <v>Country target already covered</v>
      </c>
      <c r="B27" s="49" t="s">
        <v>603</v>
      </c>
      <c r="C27" s="58" t="s">
        <v>681</v>
      </c>
      <c r="D27" s="58" t="s">
        <v>829</v>
      </c>
      <c r="G27" s="46" t="str">
        <f t="shared" ca="1" si="2"/>
        <v>Comments/Assumptions:
Include details on the package of competency-based in-service training</v>
      </c>
      <c r="H27" s="112" t="s">
        <v>960</v>
      </c>
      <c r="I27" s="155" t="s">
        <v>1046</v>
      </c>
      <c r="J27" s="154" t="s">
        <v>1047</v>
      </c>
    </row>
    <row r="28" spans="1:10" ht="33.65" customHeight="1" x14ac:dyDescent="0.3">
      <c r="A28" s="1" t="str">
        <f t="shared" ca="1" si="0"/>
        <v>C1. Number of CHWs to be remunerated through domestic resources</v>
      </c>
      <c r="B28" s="49" t="s">
        <v>636</v>
      </c>
      <c r="C28" s="58" t="s">
        <v>682</v>
      </c>
      <c r="D28" s="58" t="s">
        <v>683</v>
      </c>
      <c r="G28" s="46" t="str">
        <f t="shared" ca="1" si="2"/>
        <v>CHW Programmatic Gap Table 4 - Coverage of integrated supportive supervision costs</v>
      </c>
      <c r="H28" s="138" t="s">
        <v>563</v>
      </c>
      <c r="I28" s="118" t="s">
        <v>656</v>
      </c>
      <c r="J28" s="117" t="s">
        <v>796</v>
      </c>
    </row>
    <row r="29" spans="1:10" ht="37" customHeight="1" x14ac:dyDescent="0.3">
      <c r="A29" s="1" t="str">
        <f t="shared" ca="1" si="0"/>
        <v>C2. Number of CHWs to be remunerated through non-Global Fund external resources</v>
      </c>
      <c r="B29" s="49" t="s">
        <v>637</v>
      </c>
      <c r="C29" s="58" t="s">
        <v>690</v>
      </c>
      <c r="D29" s="58" t="s">
        <v>684</v>
      </c>
      <c r="G29" s="46" t="str">
        <f t="shared" ca="1" si="2"/>
        <v xml:space="preserve">Indicator:
Percentage of CHWs who received integrated supportive supervision. </v>
      </c>
      <c r="H29" s="112" t="s">
        <v>797</v>
      </c>
      <c r="I29" s="118" t="s">
        <v>657</v>
      </c>
      <c r="J29" s="117" t="s">
        <v>798</v>
      </c>
    </row>
    <row r="30" spans="1:10" ht="72.650000000000006" customHeight="1" x14ac:dyDescent="0.3">
      <c r="A30" s="1" t="str">
        <f t="shared" ca="1" si="0"/>
        <v>C. Number of CHWs to be remunerated through domestic + non-Global Fund external resources</v>
      </c>
      <c r="B30" s="49" t="s">
        <v>638</v>
      </c>
      <c r="C30" s="59" t="s">
        <v>1126</v>
      </c>
      <c r="D30" s="58" t="s">
        <v>685</v>
      </c>
      <c r="G30" s="46" t="str">
        <f t="shared" ca="1" si="2"/>
        <v>Current estimated country need:
1) "A" refers to the total estimated number of CHWs needed by year (may be higher than the NSP target). Put the data source and any comments in column F.
2) "B" refers to country targets for the number of CHWs needed by year (per NSP or agreed number). Put the data source and any comments in column F.</v>
      </c>
      <c r="H30" s="112" t="s">
        <v>967</v>
      </c>
      <c r="I30" s="155" t="s">
        <v>1037</v>
      </c>
      <c r="J30" s="154" t="s">
        <v>1025</v>
      </c>
    </row>
    <row r="31" spans="1:10" ht="126" customHeight="1" x14ac:dyDescent="0.3">
      <c r="A31" s="1" t="str">
        <f t="shared" ca="1" si="0"/>
        <v>Programmatic gap</v>
      </c>
      <c r="B31" s="49" t="s">
        <v>604</v>
      </c>
      <c r="C31" s="58" t="s">
        <v>686</v>
      </c>
      <c r="D31" s="58" t="s">
        <v>830</v>
      </c>
      <c r="G31" s="46" t="str">
        <f t="shared" ca="1" si="2"/>
        <v>Country target already covered:
1) "C1" refers to the number of CHWs who are to receive integrated supportive supervision through domestic resources. Put the data source and any comments in column F.
2) "C2" refers to the number of CHWs who are to receive integrated supportive supervision through non-Global Fund external resources. Put the data source and specify the number of CHWs to be supported by source of non-Global Fund external funding for each year in column F.
3) "C" refers to the number of CHWs who are to receive integrated supportive supervision through domestic + non-Global Fund external resources. Put the data source and any comments in column F.</v>
      </c>
      <c r="H31" s="112" t="s">
        <v>1050</v>
      </c>
      <c r="I31" s="154" t="s">
        <v>1048</v>
      </c>
      <c r="J31" s="154" t="s">
        <v>1049</v>
      </c>
    </row>
    <row r="32" spans="1:10" ht="29" x14ac:dyDescent="0.3">
      <c r="A32" s="1" t="str">
        <f ca="1">OFFSET($B32,0,LangOffset,1,1)</f>
        <v>D. Expected annual gap in meeting the target: B - C</v>
      </c>
      <c r="B32" s="49" t="s">
        <v>571</v>
      </c>
      <c r="C32" s="59" t="s">
        <v>1127</v>
      </c>
      <c r="D32" s="58" t="s">
        <v>831</v>
      </c>
      <c r="G32" s="46" t="str">
        <f t="shared" ca="1" si="2"/>
        <v>Programmatic gap:
"D" refers to the expected annual gap in meeting the target.</v>
      </c>
      <c r="H32" s="112" t="s">
        <v>980</v>
      </c>
      <c r="I32" s="154" t="s">
        <v>1045</v>
      </c>
      <c r="J32" s="154" t="s">
        <v>1043</v>
      </c>
    </row>
    <row r="33" spans="1:31" ht="98.15" customHeight="1" x14ac:dyDescent="0.3">
      <c r="A33" s="1" t="str">
        <f t="shared" ca="1" si="0"/>
        <v>Country target covered with the allocation amount</v>
      </c>
      <c r="B33" s="49" t="s">
        <v>782</v>
      </c>
      <c r="C33" s="58" t="s">
        <v>687</v>
      </c>
      <c r="D33" s="58" t="s">
        <v>832</v>
      </c>
      <c r="G33" s="46" t="str">
        <f t="shared" ca="1" si="2"/>
        <v>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v>
      </c>
      <c r="H33" s="112" t="s">
        <v>966</v>
      </c>
      <c r="I33" s="118" t="s">
        <v>915</v>
      </c>
      <c r="J33" s="117" t="s">
        <v>799</v>
      </c>
    </row>
    <row r="34" spans="1:31" ht="126" customHeight="1" x14ac:dyDescent="0.3">
      <c r="A34" s="1" t="str">
        <f t="shared" ca="1" si="0"/>
        <v>E. Number of CHWs to be remunerated through the allocation amount</v>
      </c>
      <c r="B34" s="49" t="s">
        <v>640</v>
      </c>
      <c r="C34" s="58" t="s">
        <v>691</v>
      </c>
      <c r="D34" s="58" t="s">
        <v>688</v>
      </c>
      <c r="G34" s="46" t="str">
        <f t="shared" ca="1" si="2"/>
        <v>Comments/Assumptions:
1) Integrated supportive supervision costs should include all components needed to ensure quality, integrated supportive supervision of CHWs, including but not limited to: costs for recruitment, remuneration, training, equipment, and supervision of CHW supervisors, as well as implementation costs (e.g., travel costs, per diems) for supervision of CHWs. 
2) Specify the components for integrated supportive supervision in your country.</v>
      </c>
      <c r="H34" s="112" t="s">
        <v>965</v>
      </c>
      <c r="I34" s="155" t="s">
        <v>1051</v>
      </c>
      <c r="J34" s="154" t="s">
        <v>1052</v>
      </c>
    </row>
    <row r="35" spans="1:31" ht="42" x14ac:dyDescent="0.3">
      <c r="A35" s="1" t="str">
        <f t="shared" ca="1" si="0"/>
        <v>F. Number of CHWs to be remunerated through all sources: C+E</v>
      </c>
      <c r="B35" s="49" t="s">
        <v>641</v>
      </c>
      <c r="C35" s="59" t="s">
        <v>929</v>
      </c>
      <c r="D35" s="58" t="s">
        <v>689</v>
      </c>
      <c r="G35" s="46" t="str">
        <f t="shared" ca="1" si="2"/>
        <v>CHW Programmatic Gap Table 5 - Coverage of equipment costs</v>
      </c>
      <c r="H35" s="138" t="s">
        <v>564</v>
      </c>
      <c r="I35" s="118" t="s">
        <v>658</v>
      </c>
      <c r="J35" s="117" t="s">
        <v>801</v>
      </c>
    </row>
    <row r="36" spans="1:31" ht="29" x14ac:dyDescent="0.3">
      <c r="A36" s="1" t="str">
        <f t="shared" ca="1" si="0"/>
        <v>G. Remaining gap to country target: B - F</v>
      </c>
      <c r="B36" s="49" t="s">
        <v>572</v>
      </c>
      <c r="C36" s="58" t="s">
        <v>930</v>
      </c>
      <c r="D36" s="58" t="s">
        <v>833</v>
      </c>
      <c r="E36" s="33"/>
      <c r="G36" s="46" t="str">
        <f t="shared" ca="1" si="2"/>
        <v xml:space="preserve">Indicator:
Percentage of equipped CHWs. </v>
      </c>
      <c r="H36" s="112" t="s">
        <v>804</v>
      </c>
      <c r="I36" s="118" t="s">
        <v>916</v>
      </c>
      <c r="J36" s="119" t="s">
        <v>800</v>
      </c>
    </row>
    <row r="37" spans="1:31" s="7" customFormat="1" ht="72.650000000000006" customHeight="1" x14ac:dyDescent="0.3">
      <c r="A37" s="1">
        <f t="shared" ref="A37:A44" ca="1" si="3">OFFSET($B37,0,LangOffset,1,1)</f>
        <v>0</v>
      </c>
      <c r="B37" s="61"/>
      <c r="C37" s="61"/>
      <c r="D37" s="61"/>
      <c r="E37" s="1"/>
      <c r="F37" s="6"/>
      <c r="G37" s="46" t="str">
        <f t="shared" ca="1" si="2"/>
        <v>Current estimated country need:
1) "A" refers to the total estimated number of CHWs needed by year (may be higher than the NSP target). Put the data source and any comments in column F.
2) "B" refers to country targets for number of CHWs needed per NSP or agreed number.by year (per NSP or agreed number). Put the data source and any comments in column F.</v>
      </c>
      <c r="H37" s="112" t="s">
        <v>971</v>
      </c>
      <c r="I37" s="155" t="s">
        <v>1053</v>
      </c>
      <c r="J37" s="154" t="s">
        <v>1025</v>
      </c>
      <c r="K37" s="1"/>
      <c r="Q37" s="1"/>
      <c r="R37" s="1"/>
      <c r="AD37" s="1"/>
      <c r="AE37" s="1"/>
    </row>
    <row r="38" spans="1:31" ht="118.5" customHeight="1" x14ac:dyDescent="0.3">
      <c r="A38" s="1" t="str">
        <f t="shared" ca="1" si="3"/>
        <v xml:space="preserve">Carefully read the instructions in the "Instructions" tab before completing the programmatic gap analysis table. 
The instructions have been tailored to each specific module/intervention. </v>
      </c>
      <c r="B38" s="33" t="s">
        <v>32</v>
      </c>
      <c r="C38" s="33" t="s">
        <v>263</v>
      </c>
      <c r="D38" s="33" t="s">
        <v>281</v>
      </c>
      <c r="E38" s="6"/>
      <c r="G38" s="46" t="str">
        <f t="shared" ca="1" si="2"/>
        <v>Country target already covered:
1) "C1" refers to the number of CHWs who are to be equipped through domestic resources. Put the data source and any comments in column F.
2) "C2" refers to the number of CHWs who are to be equipped through non-Global Fund external resources. Put the data source and specify the number of CHWs to be supported by source of non-Global Fund external funding for each year in column F.
3) "C" refers to the number of CHWs who are to be equipped through domestic + non-Global Fund external resources. Put the data source and any comments in column F.</v>
      </c>
      <c r="H38" s="112" t="s">
        <v>1054</v>
      </c>
      <c r="I38" s="155" t="s">
        <v>1055</v>
      </c>
      <c r="J38" s="154" t="s">
        <v>1056</v>
      </c>
    </row>
    <row r="39" spans="1:31" ht="29" x14ac:dyDescent="0.3">
      <c r="A39" s="1">
        <f t="shared" ca="1" si="3"/>
        <v>0</v>
      </c>
      <c r="B39" s="61"/>
      <c r="C39" s="61"/>
      <c r="D39" s="61"/>
      <c r="G39" s="46" t="str">
        <f t="shared" ca="1" si="2"/>
        <v>Programmatic gap:
"D" refers to the expected annual gap in meeting the target.</v>
      </c>
      <c r="H39" s="112" t="s">
        <v>980</v>
      </c>
      <c r="I39" s="155" t="s">
        <v>1044</v>
      </c>
      <c r="J39" s="154" t="s">
        <v>1043</v>
      </c>
    </row>
    <row r="40" spans="1:31" ht="144" customHeight="1" x14ac:dyDescent="0.3">
      <c r="A40" s="1" t="str">
        <f t="shared" ca="1" si="3"/>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0" s="39" t="s">
        <v>284</v>
      </c>
      <c r="C40" s="34" t="s">
        <v>285</v>
      </c>
      <c r="D40" s="33" t="s">
        <v>286</v>
      </c>
      <c r="G40" s="46" t="str">
        <f t="shared" ca="1" si="2"/>
        <v>Country target to be covered with the allocation amount:
1) "E" refers to the number of CHWs who are to be equipped through the allocation amount. 
2) "F" refers to the number of CHWs who are to be equipped through all sources.
3) "G" refers to the remaining gap to country target.</v>
      </c>
      <c r="H40" s="112" t="s">
        <v>972</v>
      </c>
      <c r="I40" s="118" t="s">
        <v>917</v>
      </c>
      <c r="J40" s="117" t="s">
        <v>802</v>
      </c>
    </row>
    <row r="41" spans="1:31" ht="145" customHeight="1" x14ac:dyDescent="0.3">
      <c r="A41" s="1" t="str">
        <f t="shared" ca="1" si="3"/>
        <v>Programmatic Gap Blank Table (if needed, per priority intervention)</v>
      </c>
      <c r="B41" s="33" t="s">
        <v>880</v>
      </c>
      <c r="C41" s="33" t="s">
        <v>264</v>
      </c>
      <c r="D41" s="33" t="s">
        <v>282</v>
      </c>
      <c r="G41" s="46" t="str">
        <f t="shared" ca="1" si="2"/>
        <v>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referral/counter-referral are included here Table 8 is not needed)) backpack, uniform, rain gear and boots, flashlight, thermometer, mid-upper arm circumference (MUAC) strip/shakir tape, respiratory timers for respiratory illness. 
2) Specify the equipment required for CHWs in your country.</v>
      </c>
      <c r="H41" s="112" t="s">
        <v>970</v>
      </c>
      <c r="I41" s="155" t="s">
        <v>1057</v>
      </c>
      <c r="J41" s="154" t="s">
        <v>1058</v>
      </c>
    </row>
    <row r="42" spans="1:31" ht="42" x14ac:dyDescent="0.3">
      <c r="A42" s="1" t="str">
        <f t="shared" ca="1" si="3"/>
        <v xml:space="preserve">CHW Programmatic Gap Table 8 - Coverage of referral / counter-referral costs </v>
      </c>
      <c r="B42" s="49" t="s">
        <v>598</v>
      </c>
      <c r="C42" s="58" t="s">
        <v>665</v>
      </c>
      <c r="D42" s="58" t="s">
        <v>1008</v>
      </c>
      <c r="G42" s="46" t="str">
        <f t="shared" ca="1" si="2"/>
        <v>CHW Programmatic Gap Table 6 - Coverage of PPE costs</v>
      </c>
      <c r="H42" s="138" t="s">
        <v>565</v>
      </c>
      <c r="I42" s="118" t="s">
        <v>661</v>
      </c>
      <c r="J42" s="117" t="s">
        <v>803</v>
      </c>
    </row>
    <row r="43" spans="1:31" ht="70" x14ac:dyDescent="0.3">
      <c r="A43" s="1" t="str">
        <f t="shared" ca="1" si="3"/>
        <v>CHW Programmatic Gap Table 9 - Coverage of Health management information system, surveillance and M&amp;E costs</v>
      </c>
      <c r="B43" s="49" t="s">
        <v>568</v>
      </c>
      <c r="C43" s="58" t="s">
        <v>666</v>
      </c>
      <c r="D43" s="58" t="s">
        <v>834</v>
      </c>
      <c r="G43" s="46" t="str">
        <f t="shared" ca="1" si="2"/>
        <v>Indicator:
Percentage of CHWs protected with PPE.</v>
      </c>
      <c r="H43" s="112" t="s">
        <v>662</v>
      </c>
      <c r="I43" s="118" t="s">
        <v>918</v>
      </c>
      <c r="J43" s="117" t="s">
        <v>805</v>
      </c>
    </row>
    <row r="44" spans="1:31" ht="112" x14ac:dyDescent="0.3">
      <c r="A44" s="1" t="str">
        <f t="shared" ca="1" si="3"/>
        <v>CHW Programmatic Gap Table 10 - non-malaria iCCM commodities (first line antibiotics for simple pneumonia among children 2-59 months of age as part of iCCM)</v>
      </c>
      <c r="B44" s="49" t="s">
        <v>601</v>
      </c>
      <c r="C44" s="58" t="s">
        <v>667</v>
      </c>
      <c r="D44" s="58" t="s">
        <v>668</v>
      </c>
      <c r="G44" s="46" t="str">
        <f t="shared" ca="1" si="2"/>
        <v>Current estimated country need: 
1) "A" refers to the total estimated number of CHWs needed by year (may be higher than the NSP target). Put the data source and any comments in column F.
2) Row “B” refers to country targets for the number of CHWs needed by year (per NSP or agreed number). Put the data source and any comments in column F.</v>
      </c>
      <c r="H44" s="112" t="s">
        <v>1059</v>
      </c>
      <c r="I44" s="148" t="s">
        <v>1053</v>
      </c>
      <c r="J44" s="148" t="s">
        <v>1060</v>
      </c>
    </row>
    <row r="45" spans="1:31" ht="140" x14ac:dyDescent="0.3">
      <c r="A45" s="1" t="str">
        <f t="shared" ref="A45:A93" ca="1" si="4">OFFSET($B45,0,LangOffset,1,1)</f>
        <v>CHW Programmatic Gap Table 11 - non-malaria iCCM commodities (oral rehydration salts and zinc for treatment of diarrhea among children 2-59 months of age as part of iCCM)</v>
      </c>
      <c r="B45" s="49" t="s">
        <v>602</v>
      </c>
      <c r="C45" s="58" t="s">
        <v>670</v>
      </c>
      <c r="D45" s="58" t="s">
        <v>671</v>
      </c>
      <c r="G45" s="46" t="str">
        <f t="shared" ca="1" si="2"/>
        <v>Country target already covered:
1) "C1" refers to the number of CHWs to be protected with PPE through domestic resources. Put the data source and any comments in column F.
2) "C2" refers to the number of CHWs to be protected with PPE through non-Global Fund external resources. Put the data source and specify the number of CHWs to be supported by source of non-Global Fund external funding for each year in column F.
3) "C" refers to the number of CHWs to be protected with PPE through domestic + non-Global Fund external resources. Put the data source and any comments in column F.</v>
      </c>
      <c r="H45" s="112" t="s">
        <v>1062</v>
      </c>
      <c r="I45" s="155" t="s">
        <v>1061</v>
      </c>
      <c r="J45" s="154" t="s">
        <v>1063</v>
      </c>
    </row>
    <row r="46" spans="1:31" ht="42" x14ac:dyDescent="0.3">
      <c r="A46" s="1" t="str">
        <f t="shared" ca="1" si="4"/>
        <v>Proportion of children 2-59 months with diarrhea that received oral rehydration salts and zinc treatment in the community</v>
      </c>
      <c r="B46" s="49" t="s">
        <v>607</v>
      </c>
      <c r="C46" s="58" t="s">
        <v>692</v>
      </c>
      <c r="D46" s="58" t="s">
        <v>693</v>
      </c>
      <c r="G46" s="46" t="str">
        <f t="shared" ca="1" si="2"/>
        <v>Programmatic gap:
"D" refers to the expected annual gap in meeting the target.</v>
      </c>
      <c r="H46" s="112" t="s">
        <v>980</v>
      </c>
      <c r="I46" s="154" t="s">
        <v>1044</v>
      </c>
      <c r="J46" s="154" t="s">
        <v>1043</v>
      </c>
      <c r="K46" s="31"/>
    </row>
    <row r="47" spans="1:31" ht="84" x14ac:dyDescent="0.3">
      <c r="A47" s="1" t="str">
        <f t="shared" ca="1" si="4"/>
        <v>A. Total estimated suspected pneumonia cases (community)</v>
      </c>
      <c r="B47" s="49" t="s">
        <v>612</v>
      </c>
      <c r="C47" s="58" t="s">
        <v>694</v>
      </c>
      <c r="D47" s="58" t="s">
        <v>695</v>
      </c>
      <c r="G47" s="46" t="str">
        <f t="shared" ca="1" si="2"/>
        <v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v>
      </c>
      <c r="H47" s="112" t="s">
        <v>806</v>
      </c>
      <c r="I47" s="117" t="s">
        <v>919</v>
      </c>
      <c r="J47" s="117" t="s">
        <v>807</v>
      </c>
    </row>
    <row r="48" spans="1:31" ht="56" x14ac:dyDescent="0.3">
      <c r="A48" s="1" t="str">
        <f t="shared" ref="A48:A54" ca="1" si="5">OFFSET($B48,0,LangOffset,1,1)</f>
        <v>B. Country targets (from National Strategic Plan)</v>
      </c>
      <c r="B48" s="49" t="s">
        <v>608</v>
      </c>
      <c r="C48" s="58" t="s">
        <v>696</v>
      </c>
      <c r="D48" s="58" t="s">
        <v>835</v>
      </c>
      <c r="G48" s="46" t="str">
        <f t="shared" ca="1" si="2"/>
        <v>Comments/Assumptions:
1) Types of PPE depend on the role of the CHW and national protocols for PPE.
2) Specify the types of PPE required for CHWs in your country.</v>
      </c>
      <c r="H48" s="112" t="s">
        <v>975</v>
      </c>
      <c r="I48" s="154" t="s">
        <v>1064</v>
      </c>
      <c r="J48" s="154" t="s">
        <v>1065</v>
      </c>
    </row>
    <row r="49" spans="1:52" ht="28" x14ac:dyDescent="0.3">
      <c r="A49" s="1" t="str">
        <f t="shared" ca="1" si="5"/>
        <v>C1. Country target planned to be covered by domestic resources</v>
      </c>
      <c r="B49" s="49" t="s">
        <v>609</v>
      </c>
      <c r="C49" s="58" t="s">
        <v>697</v>
      </c>
      <c r="D49" s="58" t="s">
        <v>836</v>
      </c>
      <c r="G49" s="46" t="str">
        <f t="shared" ca="1" si="2"/>
        <v>CHW Programmatic Gap Table 7 - Coverage of commodity costs</v>
      </c>
      <c r="H49" s="138" t="s">
        <v>566</v>
      </c>
      <c r="I49" s="117" t="s">
        <v>664</v>
      </c>
      <c r="J49" s="117" t="s">
        <v>808</v>
      </c>
    </row>
    <row r="50" spans="1:52" ht="137.5" customHeight="1" x14ac:dyDescent="0.3">
      <c r="A50" s="1" t="str">
        <f t="shared" ca="1" si="5"/>
        <v>C2. Country target planned to be covered by non-Global Fund external resources</v>
      </c>
      <c r="B50" s="49" t="s">
        <v>615</v>
      </c>
      <c r="C50" s="58" t="s">
        <v>698</v>
      </c>
      <c r="D50" s="58" t="s">
        <v>837</v>
      </c>
      <c r="G50" s="46" t="str">
        <f t="shared" ca="1" si="2"/>
        <v xml:space="preserve">Indicator: 
Percentage of CHWs to be provided commodities per the CHW package of services (e.g., condoms and lubricant for HIV prevention if CHW provide HIV prevention services). </v>
      </c>
      <c r="H50" s="112" t="s">
        <v>977</v>
      </c>
      <c r="I50" s="139" t="s">
        <v>1113</v>
      </c>
      <c r="J50" s="120" t="s">
        <v>1114</v>
      </c>
      <c r="K50" s="6"/>
      <c r="L50" s="6"/>
      <c r="M50" s="6"/>
      <c r="N50" s="6"/>
      <c r="O50" s="6"/>
      <c r="P50" s="6"/>
    </row>
    <row r="51" spans="1:52" ht="56.15" customHeight="1" x14ac:dyDescent="0.3">
      <c r="A51" s="1" t="str">
        <f t="shared" ca="1" si="5"/>
        <v>C. Total country target already covered</v>
      </c>
      <c r="B51" s="49" t="s">
        <v>610</v>
      </c>
      <c r="C51" s="58" t="s">
        <v>699</v>
      </c>
      <c r="D51" s="58" t="s">
        <v>838</v>
      </c>
      <c r="G51" s="46" t="str">
        <f t="shared" ca="1" si="2"/>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H51" s="112" t="s">
        <v>978</v>
      </c>
      <c r="I51" s="154" t="s">
        <v>1066</v>
      </c>
      <c r="J51" s="154" t="s">
        <v>1060</v>
      </c>
    </row>
    <row r="52" spans="1:52" ht="140" x14ac:dyDescent="0.3">
      <c r="A52" s="1" t="str">
        <f t="shared" ca="1" si="5"/>
        <v>E. Targets to be financed by the allocation amount</v>
      </c>
      <c r="B52" s="49" t="s">
        <v>646</v>
      </c>
      <c r="C52" s="58" t="s">
        <v>700</v>
      </c>
      <c r="D52" s="58" t="s">
        <v>839</v>
      </c>
      <c r="G52" s="46" t="str">
        <f t="shared" ca="1" si="2"/>
        <v>Country target already covered:
1) "C1" refers to the number of CHWs to be provided commodities through domestic resources. Put the data source and any comments in column F.
2) "C2" refers to the number of CHWs to be provided commodities through non-Global Fund external resources. Put the data source and specify the number of CHWs to be supported by source of non-Global Fund external funding for each year in column F.
3) "C" refers to the number of CHWs to be provided commodities through domestic + non-Global Fund external resources. Put the data source and any comments in column F.</v>
      </c>
      <c r="H52" s="112" t="s">
        <v>1068</v>
      </c>
      <c r="I52" s="154" t="s">
        <v>1067</v>
      </c>
      <c r="J52" s="154" t="s">
        <v>1069</v>
      </c>
    </row>
    <row r="53" spans="1:52" ht="28" x14ac:dyDescent="0.3">
      <c r="A53" s="1" t="str">
        <f t="shared" ca="1" si="5"/>
        <v>F. Coverage from allocation amount and other sources: C+E</v>
      </c>
      <c r="B53" s="49" t="s">
        <v>611</v>
      </c>
      <c r="C53" s="58" t="s">
        <v>931</v>
      </c>
      <c r="D53" s="58" t="s">
        <v>701</v>
      </c>
      <c r="G53" s="46" t="str">
        <f t="shared" ca="1" si="2"/>
        <v>Programmatic gap:
"D" refers to the expected annual gap in meeting the target.</v>
      </c>
      <c r="H53" s="112" t="s">
        <v>980</v>
      </c>
      <c r="I53" s="154" t="s">
        <v>1044</v>
      </c>
      <c r="J53" s="154" t="s">
        <v>1043</v>
      </c>
    </row>
    <row r="54" spans="1:52" ht="84" x14ac:dyDescent="0.3">
      <c r="A54" s="1" t="str">
        <f t="shared" ca="1" si="5"/>
        <v>A. Total estimated diarrhea cases (community)</v>
      </c>
      <c r="B54" s="49" t="s">
        <v>614</v>
      </c>
      <c r="C54" s="58" t="s">
        <v>702</v>
      </c>
      <c r="D54" s="58" t="s">
        <v>703</v>
      </c>
      <c r="G54" s="46" t="str">
        <f t="shared" ca="1" si="2"/>
        <v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v>
      </c>
      <c r="H54" s="112" t="s">
        <v>809</v>
      </c>
      <c r="I54" s="117" t="s">
        <v>947</v>
      </c>
      <c r="J54" s="117" t="s">
        <v>810</v>
      </c>
    </row>
    <row r="55" spans="1:52" ht="98" x14ac:dyDescent="0.3">
      <c r="A55" s="1" t="str">
        <f t="shared" ca="1" si="4"/>
        <v>Denominator: Country target for the number of CHWs needed per NSP or agreed number; Numerator: Number of CHWs who are to be remunerated (all sources of financing)</v>
      </c>
      <c r="B55" s="49" t="s">
        <v>639</v>
      </c>
      <c r="C55" s="58" t="s">
        <v>932</v>
      </c>
      <c r="D55" s="58" t="s">
        <v>840</v>
      </c>
      <c r="G55" s="46" t="str">
        <f t="shared" ca="1" si="2"/>
        <v>Comments/Assumptions:
1) Commodities depend on the type of CHW and should include commodities outside of malaria and other non-malaria iCCM commodities that are required per the CHW package of services (e.g., condoms, lubricant, etc.). 
2) Specify the commodities required (apart from malaria and non-malaria commodities for iCCM) for CHWs in your country.</v>
      </c>
      <c r="H55" s="112" t="s">
        <v>1072</v>
      </c>
      <c r="I55" s="154" t="s">
        <v>1070</v>
      </c>
      <c r="J55" s="154" t="s">
        <v>1071</v>
      </c>
    </row>
    <row r="56" spans="1:52" ht="126" x14ac:dyDescent="0.3">
      <c r="A56" s="1" t="str">
        <f t="shared" ca="1" si="4"/>
        <v>Denominator: Country target for number of CHWs needed per NSP or agreed number; Numerator: Number of CHWs who are to receive competency-based pre-service training and certification (all sources of financing)</v>
      </c>
      <c r="B56" s="49" t="s">
        <v>573</v>
      </c>
      <c r="C56" s="58" t="s">
        <v>933</v>
      </c>
      <c r="D56" s="58" t="s">
        <v>704</v>
      </c>
      <c r="G56" s="46" t="str">
        <f t="shared" ca="1" si="2"/>
        <v>CHW Programmatic Gap Table 8 - Coverage of referral / counter-referral costs</v>
      </c>
      <c r="H56" s="138" t="s">
        <v>567</v>
      </c>
      <c r="I56" s="140" t="s">
        <v>665</v>
      </c>
      <c r="J56" s="121" t="s">
        <v>1015</v>
      </c>
    </row>
    <row r="57" spans="1:52" ht="56" x14ac:dyDescent="0.3">
      <c r="A57" s="1" t="str">
        <f t="shared" ca="1" si="4"/>
        <v>C1. Number of CHWs who are to receive competency-based, pre-service training and certification through domestic resources</v>
      </c>
      <c r="B57" s="49" t="s">
        <v>630</v>
      </c>
      <c r="C57" s="58" t="s">
        <v>705</v>
      </c>
      <c r="D57" s="58" t="s">
        <v>841</v>
      </c>
      <c r="G57" s="46" t="str">
        <f t="shared" ca="1" si="2"/>
        <v>Indicator:
Percentage of CHWs supported for referral/counter-referral.</v>
      </c>
      <c r="H57" s="112" t="s">
        <v>982</v>
      </c>
      <c r="I57" s="121" t="s">
        <v>920</v>
      </c>
      <c r="J57" s="121" t="s">
        <v>1016</v>
      </c>
    </row>
    <row r="58" spans="1:52" ht="70" x14ac:dyDescent="0.3">
      <c r="A58" s="1" t="str">
        <f t="shared" ca="1" si="4"/>
        <v>C2. Number of CHWs who are to receive competency-based, pre-service training and certification through non-Global Fund external resources</v>
      </c>
      <c r="B58" s="49" t="s">
        <v>631</v>
      </c>
      <c r="C58" s="58" t="s">
        <v>706</v>
      </c>
      <c r="D58" s="58" t="s">
        <v>842</v>
      </c>
      <c r="G58" s="46" t="str">
        <f t="shared" ca="1" si="2"/>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H58" s="112" t="s">
        <v>985</v>
      </c>
      <c r="I58" s="154" t="s">
        <v>1053</v>
      </c>
      <c r="J58" s="154" t="s">
        <v>1060</v>
      </c>
    </row>
    <row r="59" spans="1:52" ht="154" x14ac:dyDescent="0.3">
      <c r="A59" s="1" t="str">
        <f t="shared" ca="1" si="4"/>
        <v>C. Number of CHWs who are to receive competency-based pre-service training and certification through domestic + non-Global Fund external resources</v>
      </c>
      <c r="B59" s="49" t="s">
        <v>616</v>
      </c>
      <c r="C59" s="58" t="s">
        <v>707</v>
      </c>
      <c r="D59" s="58" t="s">
        <v>843</v>
      </c>
      <c r="G59" s="46" t="str">
        <f t="shared" ca="1" si="2"/>
        <v>Country target already covered:
1) "C1" refers to the number of CHWs to be supported by a referral/counter-referral system through domestic resources. Put the data source and any comments in column F.
2) "C2" refers to the number of CHWs to be supported by a referral/counter-referral system through non-Global Fund external resources. Put the data source and specify the number of CHWs to be supported by source of non-GF external funding for each year in column F. 
3) "C" refers to the Number of CHWs to be supported by a referral/counter-referral system through domestic + non-Global Fund external resources. Put the data source and any comments in column F.</v>
      </c>
      <c r="H59" s="112" t="s">
        <v>986</v>
      </c>
      <c r="I59" s="154" t="s">
        <v>1073</v>
      </c>
      <c r="J59" s="154" t="s">
        <v>1074</v>
      </c>
      <c r="S59" s="6"/>
      <c r="T59" s="6"/>
      <c r="U59" s="6"/>
      <c r="V59" s="6"/>
      <c r="W59" s="6"/>
      <c r="X59" s="6"/>
      <c r="Y59" s="6"/>
      <c r="Z59" s="6"/>
      <c r="AA59" s="6"/>
      <c r="AD59" s="6"/>
      <c r="AE59" s="6"/>
      <c r="AG59" s="6"/>
      <c r="AH59" s="6"/>
      <c r="AI59" s="6"/>
      <c r="AJ59" s="6"/>
      <c r="AK59" s="6"/>
      <c r="AL59" s="6"/>
      <c r="AM59" s="6"/>
      <c r="AN59" s="6"/>
      <c r="AO59" s="6"/>
      <c r="AP59" s="6"/>
      <c r="AQ59" s="6"/>
      <c r="AR59" s="6"/>
      <c r="AS59" s="6"/>
      <c r="AT59" s="6"/>
      <c r="AU59" s="6"/>
      <c r="AV59" s="6"/>
      <c r="AW59" s="6"/>
      <c r="AX59" s="6"/>
      <c r="AY59" s="6"/>
      <c r="AZ59" s="6"/>
    </row>
    <row r="60" spans="1:52" s="6" customFormat="1" ht="56" x14ac:dyDescent="0.3">
      <c r="A60" s="1" t="str">
        <f t="shared" ca="1" si="4"/>
        <v>E. Number of CHWs who are to receive competency-based, pre-service training and certification through the allocation amount</v>
      </c>
      <c r="B60" s="49" t="s">
        <v>632</v>
      </c>
      <c r="C60" s="58" t="s">
        <v>708</v>
      </c>
      <c r="D60" s="58" t="s">
        <v>844</v>
      </c>
      <c r="E60" s="1"/>
      <c r="G60" s="46" t="str">
        <f t="shared" ca="1" si="2"/>
        <v>Programmatic gap:
"D" refers to the expected annual gap in meeting the target.</v>
      </c>
      <c r="H60" s="112" t="s">
        <v>981</v>
      </c>
      <c r="I60" s="121" t="s">
        <v>1044</v>
      </c>
      <c r="J60" s="121" t="s">
        <v>1043</v>
      </c>
      <c r="K60" s="1"/>
      <c r="L60" s="1"/>
      <c r="M60" s="1"/>
      <c r="N60" s="1"/>
      <c r="O60" s="1"/>
      <c r="P60" s="1"/>
      <c r="S60" s="1"/>
      <c r="T60" s="1"/>
      <c r="U60" s="1"/>
      <c r="V60" s="1"/>
      <c r="W60" s="1"/>
      <c r="X60" s="1"/>
      <c r="Y60" s="1"/>
      <c r="Z60" s="1"/>
      <c r="AA60" s="1"/>
      <c r="AD60" s="1"/>
      <c r="AE60" s="1"/>
      <c r="AG60" s="1"/>
      <c r="AH60" s="1"/>
      <c r="AI60" s="1"/>
      <c r="AJ60" s="1"/>
      <c r="AK60" s="1"/>
      <c r="AL60" s="1"/>
      <c r="AM60" s="1"/>
      <c r="AN60" s="1"/>
      <c r="AO60" s="1"/>
      <c r="AP60" s="1"/>
      <c r="AQ60" s="1"/>
      <c r="AR60" s="1"/>
      <c r="AS60" s="1"/>
      <c r="AT60" s="1"/>
      <c r="AU60" s="1"/>
      <c r="AV60" s="1"/>
      <c r="AW60" s="1"/>
      <c r="AX60" s="1"/>
      <c r="AY60" s="1"/>
      <c r="AZ60" s="1"/>
    </row>
    <row r="61" spans="1:52" ht="84" x14ac:dyDescent="0.3">
      <c r="A61" s="1" t="str">
        <f t="shared" ca="1" si="4"/>
        <v>F. Number of CHWs who are to receive competency-based, pre-service training and certification through all sources: C+E</v>
      </c>
      <c r="B61" s="49" t="s">
        <v>633</v>
      </c>
      <c r="C61" s="58" t="s">
        <v>934</v>
      </c>
      <c r="D61" s="58" t="s">
        <v>845</v>
      </c>
      <c r="G61" s="46" t="str">
        <f t="shared" ca="1" si="2"/>
        <v>Country target to be covered with the allocation amount:
1) "E" refers to the number of CHWs to be supported by a referral/counter-referral through the allocation amount. 
2) "F" refers to the number of CHWs to be supported by a referral/counter-referral system through all sources.
3) "G" refers to the remaining gap to country target.</v>
      </c>
      <c r="H61" s="112" t="s">
        <v>987</v>
      </c>
      <c r="I61" s="121" t="s">
        <v>994</v>
      </c>
      <c r="J61" s="121" t="s">
        <v>1017</v>
      </c>
      <c r="S61" s="6"/>
      <c r="T61" s="6"/>
      <c r="U61" s="6"/>
      <c r="V61" s="6"/>
      <c r="W61" s="6"/>
      <c r="X61" s="6"/>
      <c r="Y61" s="6"/>
      <c r="Z61" s="6"/>
      <c r="AA61" s="6"/>
      <c r="AD61" s="6"/>
      <c r="AE61" s="6"/>
      <c r="AG61" s="6"/>
      <c r="AH61" s="6"/>
      <c r="AI61" s="6"/>
      <c r="AJ61" s="6"/>
      <c r="AK61" s="6"/>
      <c r="AL61" s="6"/>
      <c r="AM61" s="6"/>
      <c r="AN61" s="6"/>
      <c r="AO61" s="6"/>
      <c r="AP61" s="6"/>
      <c r="AQ61" s="6"/>
      <c r="AR61" s="6"/>
      <c r="AS61" s="6"/>
      <c r="AT61" s="6"/>
      <c r="AU61" s="6"/>
      <c r="AV61" s="6"/>
      <c r="AW61" s="6"/>
      <c r="AX61" s="6"/>
      <c r="AY61" s="6"/>
      <c r="AZ61" s="6"/>
    </row>
    <row r="62" spans="1:52" s="6" customFormat="1" ht="112" x14ac:dyDescent="0.3">
      <c r="A62" s="1" t="str">
        <f t="shared" ca="1" si="4"/>
        <v>Denominator: Country target for number of CHWs needed per NSP or agreed number; Numerator: Number of CHWs who are to receive competency-based in-service training (all sources of financing)</v>
      </c>
      <c r="B62" s="49" t="s">
        <v>574</v>
      </c>
      <c r="C62" s="58" t="s">
        <v>935</v>
      </c>
      <c r="D62" s="58" t="s">
        <v>846</v>
      </c>
      <c r="E62" s="1"/>
      <c r="G62" s="46" t="str">
        <f t="shared" ca="1" si="2"/>
        <v>Comments/Assumptions: 
1) Specify details on the referral/counter-referral components included in the table for your country. See guidance on referral/counter-referral in Table 1 and Annex 2 of the RSSH Information Note. 
2) If costs for referral/counter-referral (e.g. transportation costs for patient, caregiver and CHW) are included already in Table 4 on Equipment, then just indicate that referral/counter-referral costs are included in Table 4.</v>
      </c>
      <c r="H62" s="112" t="s">
        <v>1121</v>
      </c>
      <c r="I62" s="154" t="s">
        <v>1075</v>
      </c>
      <c r="J62" s="154" t="s">
        <v>1076</v>
      </c>
      <c r="K62" s="1"/>
      <c r="L62" s="1"/>
      <c r="M62" s="1"/>
      <c r="N62" s="1"/>
      <c r="O62" s="1"/>
      <c r="P62" s="1"/>
      <c r="S62" s="1"/>
      <c r="T62" s="1"/>
      <c r="U62" s="1"/>
      <c r="V62" s="1"/>
      <c r="W62" s="1"/>
      <c r="X62" s="1"/>
      <c r="Y62" s="1"/>
      <c r="Z62" s="1"/>
      <c r="AA62" s="1"/>
      <c r="AD62" s="1"/>
      <c r="AE62" s="1"/>
      <c r="AG62" s="1"/>
      <c r="AH62" s="1"/>
      <c r="AI62" s="1"/>
      <c r="AJ62" s="1"/>
      <c r="AK62" s="1"/>
      <c r="AL62" s="1"/>
      <c r="AM62" s="1"/>
      <c r="AN62" s="1"/>
      <c r="AO62" s="1"/>
      <c r="AP62" s="1"/>
      <c r="AQ62" s="1"/>
      <c r="AR62" s="1"/>
      <c r="AS62" s="1"/>
      <c r="AT62" s="1"/>
      <c r="AU62" s="1"/>
      <c r="AV62" s="1"/>
      <c r="AW62" s="1"/>
      <c r="AX62" s="1"/>
      <c r="AY62" s="1"/>
      <c r="AZ62" s="1"/>
    </row>
    <row r="63" spans="1:52" ht="56" x14ac:dyDescent="0.3">
      <c r="A63" s="1" t="str">
        <f t="shared" ca="1" si="4"/>
        <v>C1. Number of CHWs who are to receive competency-based, in-service training through domestic resources</v>
      </c>
      <c r="B63" s="49" t="s">
        <v>629</v>
      </c>
      <c r="C63" s="58" t="s">
        <v>709</v>
      </c>
      <c r="D63" s="58" t="s">
        <v>710</v>
      </c>
      <c r="G63" s="46" t="str">
        <f t="shared" ca="1" si="2"/>
        <v>CHW Programmatic Gap Table 9 - Coverage of Health management information system, surveillance and M&amp;E costs</v>
      </c>
      <c r="H63" s="138" t="s">
        <v>568</v>
      </c>
      <c r="I63" s="140" t="s">
        <v>811</v>
      </c>
      <c r="J63" s="121" t="s">
        <v>812</v>
      </c>
      <c r="K63" s="6"/>
      <c r="L63" s="6"/>
      <c r="M63" s="6"/>
      <c r="N63" s="6"/>
      <c r="O63" s="6"/>
      <c r="P63" s="6"/>
    </row>
    <row r="64" spans="1:52" ht="70" x14ac:dyDescent="0.3">
      <c r="A64" s="1" t="str">
        <f t="shared" ca="1" si="4"/>
        <v>C2. Number of CHWs who are to receive competency-based, in-service training through non-Global Fund external resources</v>
      </c>
      <c r="B64" s="49" t="s">
        <v>645</v>
      </c>
      <c r="C64" s="58" t="s">
        <v>711</v>
      </c>
      <c r="D64" s="58" t="s">
        <v>712</v>
      </c>
      <c r="G64" s="46" t="str">
        <f t="shared" ca="1" si="2"/>
        <v>Indicator:
Percentage of CHWs supported with Health management information system, surveillance and M&amp;E activities</v>
      </c>
      <c r="H64" s="112" t="s">
        <v>813</v>
      </c>
      <c r="I64" s="121" t="s">
        <v>921</v>
      </c>
      <c r="J64" s="121" t="s">
        <v>814</v>
      </c>
    </row>
    <row r="65" spans="1:10" ht="70" x14ac:dyDescent="0.3">
      <c r="A65" s="1" t="str">
        <f t="shared" ca="1" si="4"/>
        <v>C. Number of CHWs who are to receive competency-based, in-service training through domestic + non-Global Fund external resources</v>
      </c>
      <c r="B65" s="49" t="s">
        <v>644</v>
      </c>
      <c r="C65" s="58" t="s">
        <v>713</v>
      </c>
      <c r="D65" s="58" t="s">
        <v>714</v>
      </c>
      <c r="G65" s="46" t="str">
        <f t="shared" ca="1" si="2"/>
        <v>Current estimated country need: 
1) "A" refers to the total estimated number of CHWs needed by year (may be higher than the NSP target). Put the data source and any comments in column F.
2) "B" refers to country targets for number of CHWs needed by year (per NSP or agreed number). Put the data source and any comments in column F.</v>
      </c>
      <c r="H65" s="112" t="s">
        <v>991</v>
      </c>
      <c r="I65" s="154" t="s">
        <v>1053</v>
      </c>
      <c r="J65" s="154" t="s">
        <v>1060</v>
      </c>
    </row>
    <row r="66" spans="1:10" ht="196" x14ac:dyDescent="0.3">
      <c r="A66" s="1" t="str">
        <f t="shared" ca="1" si="4"/>
        <v>E. Number of CHWs who are to receive competency-based, in-service training through the allocation amount</v>
      </c>
      <c r="B66" s="49" t="s">
        <v>634</v>
      </c>
      <c r="C66" s="58" t="s">
        <v>715</v>
      </c>
      <c r="D66" s="58" t="s">
        <v>716</v>
      </c>
      <c r="G66" s="46" t="str">
        <f t="shared" ca="1" si="2"/>
        <v>Country target already covered:
1) "C1" refers to the number of CHWs to be supported with Health management information system, surveillance and M&amp;E through domestic resources. Put the data source and any comments in column F.
2) "C2" refers to the number of CHWs to be supported with Health management information system, surveillance and M&amp;E through non-Global Fund external resources. Put the data source and specify the number of CHWs to be supported by source of non-GF external funding for each year in column F.
3) "C" refers to the number of CHWs to be supported with Health management information system, surveillance and M&amp;E through domestic + non-Global Fund external resources. Put the data source and any comments in column F.</v>
      </c>
      <c r="H66" s="112" t="s">
        <v>992</v>
      </c>
      <c r="I66" s="154" t="s">
        <v>1077</v>
      </c>
      <c r="J66" s="154" t="s">
        <v>1078</v>
      </c>
    </row>
    <row r="67" spans="1:10" ht="56" x14ac:dyDescent="0.3">
      <c r="A67" s="1" t="str">
        <f t="shared" ca="1" si="4"/>
        <v>F. Number of CHWs who are to receive competency-based, in-service training through all sources: C+E</v>
      </c>
      <c r="B67" s="49" t="s">
        <v>635</v>
      </c>
      <c r="C67" s="58" t="s">
        <v>936</v>
      </c>
      <c r="D67" s="58" t="s">
        <v>717</v>
      </c>
      <c r="G67" s="46" t="str">
        <f t="shared" ca="1" si="2"/>
        <v>Programmatic gap:
"D" refers to the expected annual gap in meeting the target.</v>
      </c>
      <c r="H67" s="112" t="s">
        <v>980</v>
      </c>
      <c r="I67" s="154" t="s">
        <v>1044</v>
      </c>
      <c r="J67" s="154" t="s">
        <v>1043</v>
      </c>
    </row>
    <row r="68" spans="1:10" ht="112" x14ac:dyDescent="0.3">
      <c r="A68" s="1" t="str">
        <f t="shared" ca="1" si="4"/>
        <v>Denominator: Country target for number of CHWs needed per NSP or agreed number; Numerator: Number of CHWs who are to receive integrated supportive supervision (all sources of financing)</v>
      </c>
      <c r="B68" s="49" t="s">
        <v>648</v>
      </c>
      <c r="C68" s="58" t="s">
        <v>937</v>
      </c>
      <c r="D68" s="58" t="s">
        <v>847</v>
      </c>
      <c r="G68" s="46" t="str">
        <f t="shared" ca="1" si="2"/>
        <v xml:space="preserve">Country target to be covered with the allocation amount:
1) "E" refers to the number of CHWs whose cost of HMIS, surveillance and M&amp;E is planned to be covered by the allocation amount. 
2) "F" refers to the number of CHWs to be supported with Health management information system, surveillance and M&amp;E through all sources. 
3) "G" refers to the remaining gap to country target. </v>
      </c>
      <c r="H68" s="112" t="s">
        <v>993</v>
      </c>
      <c r="I68" s="154" t="s">
        <v>1079</v>
      </c>
      <c r="J68" s="154" t="s">
        <v>1080</v>
      </c>
    </row>
    <row r="69" spans="1:10" ht="130" customHeight="1" x14ac:dyDescent="0.3">
      <c r="A69" s="1" t="str">
        <f t="shared" ca="1" si="4"/>
        <v>C1. Number of CHWs who are to receive integrated supportive supervision through domestic resources</v>
      </c>
      <c r="B69" s="49" t="s">
        <v>575</v>
      </c>
      <c r="C69" s="58" t="s">
        <v>718</v>
      </c>
      <c r="D69" s="58" t="s">
        <v>848</v>
      </c>
      <c r="G69" s="46" t="str">
        <f t="shared" ca="1" si="2"/>
        <v>Comments/Assumptions: 
1) Health management information system, surveillance and M&amp;E costs may include, for example: registers, paper-based job aides, routine reporting forms, CHW master list development (including data collection as needed) and maintenance in a registry, mobile digital health tools (phones/tablets, sim cards, communications allowance) for CHWs and CHW supervisors. Refer to the sections “Monitoring and Evaluation Systems” and “Digital Health” in the RSSH Information Note and Global Fund Modular Framework Handbook.
2)  Specify the details on the health management information system, surveillance and M&amp;E costs included in this table for your country.</v>
      </c>
      <c r="H69" s="112" t="s">
        <v>990</v>
      </c>
      <c r="I69" s="154" t="s">
        <v>1081</v>
      </c>
      <c r="J69" s="154" t="s">
        <v>1082</v>
      </c>
    </row>
    <row r="70" spans="1:10" ht="56" x14ac:dyDescent="0.3">
      <c r="A70" s="1" t="str">
        <f t="shared" ca="1" si="4"/>
        <v>C2. Number of CHWs who are to receive integrated supportive supervision through non-Global Fund external resources</v>
      </c>
      <c r="B70" s="49" t="s">
        <v>617</v>
      </c>
      <c r="C70" s="58" t="s">
        <v>719</v>
      </c>
      <c r="D70" s="58" t="s">
        <v>849</v>
      </c>
      <c r="G70" s="46" t="str">
        <f t="shared" ref="G70:G72" ca="1" si="6">OFFSET($H70,0,LangOffset,1,1)</f>
        <v>CHW Programmatic Gap Table 10 - non-malaria iCCM commodities (first line antibiotics for simple pneumonia among children 2-59 months of age as part of iCCM)</v>
      </c>
      <c r="H70" s="138" t="s">
        <v>601</v>
      </c>
      <c r="I70" s="121" t="s">
        <v>667</v>
      </c>
      <c r="J70" s="121" t="s">
        <v>815</v>
      </c>
    </row>
    <row r="71" spans="1:10" ht="56" x14ac:dyDescent="0.3">
      <c r="A71" s="1" t="str">
        <f t="shared" ca="1" si="4"/>
        <v>C. Number of CHWs who are to receive integrated supportive supervision through domestic + non-Global Fund external resources</v>
      </c>
      <c r="B71" s="49" t="s">
        <v>618</v>
      </c>
      <c r="C71" s="58" t="s">
        <v>720</v>
      </c>
      <c r="D71" s="58" t="s">
        <v>850</v>
      </c>
      <c r="G71" s="46" t="str">
        <f t="shared" ca="1" si="6"/>
        <v>Indicator:
Proportion of children 2-59 months with suspected pneumonia (fast breathing) that received first line antibiotic treatment in the community.</v>
      </c>
      <c r="H71" s="112" t="s">
        <v>816</v>
      </c>
      <c r="I71" s="121" t="s">
        <v>922</v>
      </c>
      <c r="J71" s="121" t="s">
        <v>669</v>
      </c>
    </row>
    <row r="72" spans="1:10" ht="140" x14ac:dyDescent="0.3">
      <c r="A72" s="1" t="str">
        <f t="shared" ca="1" si="4"/>
        <v>E. Number of CHWs who are to receive integrated supportive supervision through the allocation amount</v>
      </c>
      <c r="B72" s="49" t="s">
        <v>576</v>
      </c>
      <c r="C72" s="58" t="s">
        <v>721</v>
      </c>
      <c r="D72" s="58" t="s">
        <v>851</v>
      </c>
      <c r="G72" s="46" t="str">
        <f t="shared" ca="1" si="6"/>
        <v>Current estimated country need: 
1) "A" Total estimated suspected pneumonia cases (community) refers to the total estimated number of suspected pneumonia cases in the areas with CHWs in the areas with CHWs providing malaria case management and iCCM (should be higher than the number of suspected pneumonia cases treated by CHWs reported in country information system and may be higher than the NSP target for suspected pneumonia cases to be treated by CHWs). 
2) "B" refers to country targets for number of suspected pneumonia cases to be treated with first line antibiotics by CHWs implementing iCCM per NSP or agreed number (must be equal to or lower than “A”).</v>
      </c>
      <c r="H72" s="112" t="s">
        <v>1084</v>
      </c>
      <c r="I72" s="121" t="s">
        <v>1085</v>
      </c>
      <c r="J72" s="121" t="s">
        <v>1086</v>
      </c>
    </row>
    <row r="73" spans="1:10" ht="84" x14ac:dyDescent="0.3">
      <c r="A73" s="1" t="str">
        <f t="shared" ca="1" si="4"/>
        <v>F. Number of CHWs who are to receive integrated supportive supervision through all sources: C+E</v>
      </c>
      <c r="B73" s="49" t="s">
        <v>577</v>
      </c>
      <c r="C73" s="144" t="s">
        <v>1128</v>
      </c>
      <c r="D73" s="58" t="s">
        <v>852</v>
      </c>
      <c r="G73" s="46" t="str">
        <f t="shared" ref="G73:G74" ca="1" si="7">OFFSET($H73,0,LangOffset,1,1)</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H73" s="112" t="s">
        <v>600</v>
      </c>
      <c r="I73" s="121" t="s">
        <v>923</v>
      </c>
      <c r="J73" s="121" t="s">
        <v>817</v>
      </c>
    </row>
    <row r="74" spans="1:10" ht="84" x14ac:dyDescent="0.3">
      <c r="A74" s="1" t="str">
        <f t="shared" ca="1" si="4"/>
        <v>Denominator: Country target for number of CHWs needed per NSP or agreed number; Numerator: Number of CHWs who are to be equipped (all sources of financing)</v>
      </c>
      <c r="B74" s="49" t="s">
        <v>647</v>
      </c>
      <c r="C74" s="58" t="s">
        <v>1129</v>
      </c>
      <c r="D74" s="58" t="s">
        <v>853</v>
      </c>
      <c r="G74" s="46" t="str">
        <f t="shared" ca="1" si="7"/>
        <v>Programmatic gap:
"D" refers to the expected annual gap in meeting the country target.</v>
      </c>
      <c r="H74" s="112" t="s">
        <v>995</v>
      </c>
      <c r="I74" s="154" t="s">
        <v>1044</v>
      </c>
      <c r="J74" s="154" t="s">
        <v>1083</v>
      </c>
    </row>
    <row r="75" spans="1:10" ht="56" x14ac:dyDescent="0.3">
      <c r="A75" s="1" t="str">
        <f t="shared" ca="1" si="4"/>
        <v>C1. Number of CHWs who are to be equipped through domestic resources</v>
      </c>
      <c r="B75" s="49" t="s">
        <v>578</v>
      </c>
      <c r="C75" s="58" t="s">
        <v>1001</v>
      </c>
      <c r="D75" s="58" t="s">
        <v>722</v>
      </c>
      <c r="G75" s="46" t="str">
        <f t="shared" ref="G75:G129" ca="1" si="8">OFFSET($H75,0,LangOffset,1,1)</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H75" s="112" t="s">
        <v>818</v>
      </c>
      <c r="I75" s="121" t="s">
        <v>924</v>
      </c>
      <c r="J75" s="121" t="s">
        <v>819</v>
      </c>
    </row>
    <row r="76" spans="1:10" ht="148" customHeight="1" x14ac:dyDescent="0.3">
      <c r="A76" s="1" t="str">
        <f t="shared" ca="1" si="4"/>
        <v>C2. Number of CHWs who are to be equipped through non-Global Fund external resources</v>
      </c>
      <c r="B76" s="49" t="s">
        <v>619</v>
      </c>
      <c r="C76" s="158" t="s">
        <v>1122</v>
      </c>
      <c r="D76" s="58" t="s">
        <v>723</v>
      </c>
      <c r="G76" s="46" t="str">
        <f t="shared" ca="1" si="8"/>
        <v>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
3) If there is a gap remaining, please indicate in the Comments/Assumptions the disaggregation by age (2-11 months and 12-59 months)</v>
      </c>
      <c r="H76" s="157" t="s">
        <v>1117</v>
      </c>
      <c r="I76" s="154" t="s">
        <v>1120</v>
      </c>
      <c r="J76" s="154" t="s">
        <v>1119</v>
      </c>
    </row>
    <row r="77" spans="1:10" ht="56" x14ac:dyDescent="0.3">
      <c r="A77" s="1" t="str">
        <f t="shared" ca="1" si="4"/>
        <v>C. Number of CHWs who are to be equipped through domestic + non-Global Fund external resources</v>
      </c>
      <c r="B77" s="49" t="s">
        <v>620</v>
      </c>
      <c r="C77" s="158" t="s">
        <v>1123</v>
      </c>
      <c r="D77" s="58" t="s">
        <v>724</v>
      </c>
      <c r="G77" s="46" t="str">
        <f t="shared" ca="1" si="8"/>
        <v>CHW Programmatic Gap Table 11 - non-malaria iCCM commodities (oral rehydration salts and zinc for treatment of diarrhea among children 2-59 months of age as part of iCCM)</v>
      </c>
      <c r="H77" s="138" t="s">
        <v>602</v>
      </c>
      <c r="I77" s="121" t="s">
        <v>670</v>
      </c>
      <c r="J77" s="121" t="s">
        <v>820</v>
      </c>
    </row>
    <row r="78" spans="1:10" ht="42" x14ac:dyDescent="0.3">
      <c r="A78" s="1" t="str">
        <f t="shared" ca="1" si="4"/>
        <v>E. Number of CHWs who are to be equipped through the allocation amount</v>
      </c>
      <c r="B78" s="49" t="s">
        <v>579</v>
      </c>
      <c r="C78" s="158" t="s">
        <v>1124</v>
      </c>
      <c r="D78" s="58" t="s">
        <v>725</v>
      </c>
      <c r="G78" s="46" t="str">
        <f t="shared" ca="1" si="8"/>
        <v>Indicator:
Proportion of children 2-59 months with diarrhea that received oral rehydration salts and zinc treatment in the community.</v>
      </c>
      <c r="H78" s="112" t="s">
        <v>821</v>
      </c>
      <c r="I78" s="121" t="s">
        <v>925</v>
      </c>
      <c r="J78" s="121" t="s">
        <v>672</v>
      </c>
    </row>
    <row r="79" spans="1:10" ht="98" x14ac:dyDescent="0.3">
      <c r="A79" s="1" t="str">
        <f t="shared" ca="1" si="4"/>
        <v>F. Number of CHWs who are to be equipped through all sources: C+E</v>
      </c>
      <c r="B79" s="49" t="s">
        <v>580</v>
      </c>
      <c r="C79" s="158" t="s">
        <v>1125</v>
      </c>
      <c r="D79" s="58" t="s">
        <v>726</v>
      </c>
      <c r="G79" s="46" t="str">
        <f t="shared" ca="1" si="8"/>
        <v xml:space="preserve">Current estimated country need: 
1) "A" refers to the total estimated number of diarrhea cases in the areas with CHWs providing malaria case management and iCCM (may be higher than the NSP target).
2) "B" refers to country targets for number of diarrhea cases to be treated with oral rehydration salts and zinc by CHWs implementing iCCM per NSP or agreed number (must be equal to or lower than “A”). </v>
      </c>
      <c r="H79" s="112" t="s">
        <v>1108</v>
      </c>
      <c r="I79" s="148" t="s">
        <v>1107</v>
      </c>
      <c r="J79" s="148" t="s">
        <v>1109</v>
      </c>
    </row>
    <row r="80" spans="1:10" ht="84" x14ac:dyDescent="0.3">
      <c r="A80" s="1" t="str">
        <f t="shared" ca="1" si="4"/>
        <v>Denominator: Country target for number of CHWs needed per NSP or agreed number; Numerator: Number of CHWs to be protected with PPE (all sources of financing)</v>
      </c>
      <c r="B80" s="49" t="s">
        <v>649</v>
      </c>
      <c r="C80" s="144" t="s">
        <v>1005</v>
      </c>
      <c r="D80" s="58" t="s">
        <v>854</v>
      </c>
      <c r="G80" s="46" t="str">
        <f t="shared" ca="1" si="8"/>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H80" s="112" t="s">
        <v>600</v>
      </c>
      <c r="I80" s="121" t="s">
        <v>923</v>
      </c>
      <c r="J80" s="121" t="s">
        <v>822</v>
      </c>
    </row>
    <row r="81" spans="1:10" ht="42" x14ac:dyDescent="0.3">
      <c r="A81" s="1" t="str">
        <f t="shared" ca="1" si="4"/>
        <v>C1. Number of CHWs to be protected with PPE through domestic resources</v>
      </c>
      <c r="B81" s="49" t="s">
        <v>581</v>
      </c>
      <c r="C81" s="144" t="s">
        <v>1002</v>
      </c>
      <c r="D81" s="58" t="s">
        <v>727</v>
      </c>
      <c r="G81" s="46" t="str">
        <f t="shared" ca="1" si="8"/>
        <v>Programmatic gap:
"D" refers to the expected annual gap in meeting the country target.</v>
      </c>
      <c r="H81" s="112" t="s">
        <v>997</v>
      </c>
      <c r="I81" s="154" t="s">
        <v>1044</v>
      </c>
      <c r="J81" s="154" t="s">
        <v>1083</v>
      </c>
    </row>
    <row r="82" spans="1:10" ht="70" x14ac:dyDescent="0.3">
      <c r="A82" s="1" t="str">
        <f t="shared" ca="1" si="4"/>
        <v>C2. Number of CHWs to be protected with PPE through non-Global Fund external resources</v>
      </c>
      <c r="B82" s="49" t="s">
        <v>622</v>
      </c>
      <c r="C82" s="144" t="s">
        <v>1003</v>
      </c>
      <c r="D82" s="58" t="s">
        <v>728</v>
      </c>
      <c r="G82" s="46" t="str">
        <f t="shared" ca="1" si="8"/>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H82" s="112" t="s">
        <v>823</v>
      </c>
      <c r="I82" s="121" t="s">
        <v>926</v>
      </c>
      <c r="J82" s="121" t="s">
        <v>824</v>
      </c>
    </row>
    <row r="83" spans="1:10" ht="158" customHeight="1" x14ac:dyDescent="0.3">
      <c r="A83" s="1" t="str">
        <f t="shared" ca="1" si="4"/>
        <v>C. Number of CHWs whose cost PPE is planned to be covered by domestic + non-Global Fund external resources</v>
      </c>
      <c r="B83" s="49" t="s">
        <v>621</v>
      </c>
      <c r="C83" s="144" t="s">
        <v>1004</v>
      </c>
      <c r="D83" s="58" t="s">
        <v>729</v>
      </c>
      <c r="G83" s="46" t="str">
        <f t="shared" ca="1" si="8"/>
        <v>Comments/Assumptions: 
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
3) If there is a gap remaining, please indicate the disaggregation by age (2-5 months and 6-59 months).</v>
      </c>
      <c r="H83" s="112" t="s">
        <v>1110</v>
      </c>
      <c r="I83" s="154" t="s">
        <v>1111</v>
      </c>
      <c r="J83" s="154" t="s">
        <v>1118</v>
      </c>
    </row>
    <row r="84" spans="1:10" ht="42" x14ac:dyDescent="0.3">
      <c r="A84" s="1" t="str">
        <f t="shared" ca="1" si="4"/>
        <v>E. Number of CHWs to be protected with PPE through the allocation amount</v>
      </c>
      <c r="B84" s="49" t="s">
        <v>582</v>
      </c>
      <c r="C84" s="144" t="s">
        <v>1006</v>
      </c>
      <c r="D84" s="58" t="s">
        <v>730</v>
      </c>
      <c r="G84" s="46" t="str">
        <f t="shared" ca="1" si="8"/>
        <v>The Modular Framework -  https://www.theglobalfund.org/media/4309/fundingmodel_modularframework_handbook_en.pdf</v>
      </c>
      <c r="H84" s="113" t="s">
        <v>881</v>
      </c>
      <c r="I84" s="122" t="s">
        <v>943</v>
      </c>
      <c r="J84" s="122" t="s">
        <v>882</v>
      </c>
    </row>
    <row r="85" spans="1:10" ht="42.5" thickBot="1" x14ac:dyDescent="0.35">
      <c r="A85" s="1" t="str">
        <f t="shared" ca="1" si="4"/>
        <v>F. Number of CHWs to be protected with PPE through all sources: C+E</v>
      </c>
      <c r="B85" s="49" t="s">
        <v>583</v>
      </c>
      <c r="C85" s="39" t="s">
        <v>938</v>
      </c>
      <c r="D85" s="58" t="s">
        <v>731</v>
      </c>
      <c r="G85" s="46" t="str">
        <f t="shared" ca="1" si="8"/>
        <v>Global Fund RSSH Information Note - https://www.theglobalfund.org/media/4759/core_resilientsustainablesystemsforhealth_infonote_en.pdf</v>
      </c>
      <c r="H85" s="114" t="s">
        <v>883</v>
      </c>
      <c r="I85" s="122" t="s">
        <v>908</v>
      </c>
      <c r="J85" s="122" t="s">
        <v>884</v>
      </c>
    </row>
    <row r="86" spans="1:10" ht="186.5" thickBot="1" x14ac:dyDescent="0.35">
      <c r="A86" s="1" t="str">
        <f t="shared" ca="1" si="4"/>
        <v>Denominator: Country target for number of CHWs needed per NSP or agreed number; Numerator: Number of CHWs whose cost of commodities was covered (all sources of financing)</v>
      </c>
      <c r="B86" s="49" t="s">
        <v>650</v>
      </c>
      <c r="C86" s="39" t="s">
        <v>1130</v>
      </c>
      <c r="D86" s="58" t="s">
        <v>855</v>
      </c>
      <c r="G86" s="46" t="str">
        <f t="shared" ca="1" si="8"/>
        <v>Note: If funding for more than one type of CHW is being requested in the same funding request, applicants are encouraged to complete separate CHW Programmatic Gap Tables (excel files) if the applicant finds this easier and more clear. Alternatively, applicants may use a single CHW Programmatic Gap Table (excel file) combining the data across the CHW types in the relevant cells and providing the disaggregated data for each type of CHW in the “Comments” cells. In user testing, most users have provided feedback that completing separate CHW Programmatic Gap Tables (excel files) for each type of CHW was most simple and useful as it enabled funding gaps and priorities for Global Fund investment for each type of CHW to be clearly identified and then inserted into the funding request.</v>
      </c>
      <c r="H86" s="141" t="s">
        <v>948</v>
      </c>
      <c r="I86" s="150" t="s">
        <v>1018</v>
      </c>
      <c r="J86" s="151" t="s">
        <v>1019</v>
      </c>
    </row>
    <row r="87" spans="1:10" ht="56" x14ac:dyDescent="0.3">
      <c r="A87" s="1" t="str">
        <f t="shared" ca="1" si="4"/>
        <v>C1. Number of CHWs to be provided commodities through domestic resources</v>
      </c>
      <c r="B87" s="49" t="s">
        <v>584</v>
      </c>
      <c r="C87" s="39" t="s">
        <v>732</v>
      </c>
      <c r="D87" s="58" t="s">
        <v>733</v>
      </c>
      <c r="G87" s="46" t="str">
        <f t="shared" ca="1" si="8"/>
        <v>If your country would like to request funding for non-malaria iCCM commodities and meets eligibility requirements (see Annex 3 on pages 74-75 of the RSSH Information Note), please complete the tab "non-malaria iCCM commodities" in the CHW Programmatic Gap Table.</v>
      </c>
      <c r="H87" s="141" t="s">
        <v>949</v>
      </c>
      <c r="I87" s="147" t="s">
        <v>1106</v>
      </c>
      <c r="J87" s="147" t="s">
        <v>1028</v>
      </c>
    </row>
    <row r="88" spans="1:10" ht="56" x14ac:dyDescent="0.3">
      <c r="A88" s="1" t="str">
        <f t="shared" ca="1" si="4"/>
        <v>C2. Number of CHWs to be provided commodities through non-Global Fund external resources</v>
      </c>
      <c r="B88" s="49" t="s">
        <v>623</v>
      </c>
      <c r="C88" s="39" t="s">
        <v>734</v>
      </c>
      <c r="D88" s="58" t="s">
        <v>735</v>
      </c>
      <c r="G88" s="46">
        <f t="shared" ca="1" si="8"/>
        <v>0</v>
      </c>
      <c r="H88" s="142"/>
    </row>
    <row r="89" spans="1:10" ht="56" x14ac:dyDescent="0.3">
      <c r="A89" s="1" t="str">
        <f t="shared" ca="1" si="4"/>
        <v>C. Number of CHWs to be provided commodities through domestic + non-Global Fund external resources</v>
      </c>
      <c r="B89" s="49" t="s">
        <v>624</v>
      </c>
      <c r="C89" s="39" t="s">
        <v>736</v>
      </c>
      <c r="D89" s="58" t="s">
        <v>737</v>
      </c>
      <c r="G89" s="1" t="str">
        <f ca="1">OFFSET($H89,0,LangOffset,1,1)</f>
        <v>The purpose of the table is to systematically identify funding gaps for remuneration of CHWs and the number of CHWs to be supported with remuneration through the Global Fund allocation amount (to feed into the Global Fund funding request).</v>
      </c>
      <c r="H89" s="142" t="s">
        <v>953</v>
      </c>
    </row>
    <row r="90" spans="1:10" ht="42" x14ac:dyDescent="0.3">
      <c r="A90" s="1" t="str">
        <f t="shared" ca="1" si="4"/>
        <v>E. Number of CHWs to be provided commodities through the allocation amount</v>
      </c>
      <c r="B90" s="49" t="s">
        <v>585</v>
      </c>
      <c r="C90" s="39" t="s">
        <v>738</v>
      </c>
      <c r="D90" s="58" t="s">
        <v>739</v>
      </c>
      <c r="G90" s="1" t="str">
        <f t="shared" ca="1" si="8"/>
        <v>Data source: 
Specify the source of data for latest results in cell F8.</v>
      </c>
      <c r="H90" s="141" t="s">
        <v>954</v>
      </c>
      <c r="I90" s="147" t="s">
        <v>1088</v>
      </c>
      <c r="J90" s="147" t="s">
        <v>1089</v>
      </c>
    </row>
    <row r="91" spans="1:10" ht="42" x14ac:dyDescent="0.3">
      <c r="A91" s="1" t="str">
        <f t="shared" ca="1" si="4"/>
        <v>F. Number of CHWs to be provided commodities all sources: C+E</v>
      </c>
      <c r="B91" s="49" t="s">
        <v>586</v>
      </c>
      <c r="C91" s="39" t="s">
        <v>939</v>
      </c>
      <c r="D91" s="58" t="s">
        <v>740</v>
      </c>
      <c r="G91" s="1" t="str">
        <f t="shared" ca="1" si="8"/>
        <v>The purpose of the table is to systematically identify funding gaps for competency-based pre-service training and certification of CHWs and the number of CHWs to be supported with competency-based pre-service training and certification through the Global Fund allocation amount (to feed into the Global Fund funding request).</v>
      </c>
      <c r="H91" s="141" t="s">
        <v>952</v>
      </c>
    </row>
    <row r="92" spans="1:10" ht="98" x14ac:dyDescent="0.3">
      <c r="A92" s="1" t="str">
        <f t="shared" ca="1" si="4"/>
        <v>Denominator: Country target fro number of CHWs needed per NSP or agreed number; Numerator: Number of CHWs whose cost of referral / counter-referral was covered (all sources of financing)</v>
      </c>
      <c r="B92" s="49" t="s">
        <v>587</v>
      </c>
      <c r="C92" s="39" t="s">
        <v>940</v>
      </c>
      <c r="D92" s="147" t="s">
        <v>1009</v>
      </c>
      <c r="G92" s="1" t="str">
        <f t="shared" ca="1" si="8"/>
        <v>Data source: 
Specify the source of data for latest results in cell F38.</v>
      </c>
      <c r="H92" s="141" t="s">
        <v>955</v>
      </c>
      <c r="I92" s="147" t="s">
        <v>1090</v>
      </c>
      <c r="J92" s="147" t="s">
        <v>1092</v>
      </c>
    </row>
    <row r="93" spans="1:10" ht="42" x14ac:dyDescent="0.3">
      <c r="A93" s="1" t="str">
        <f t="shared" ca="1" si="4"/>
        <v>C1. Number of CHWs to be supported for referral / counter-referral through domestic resources</v>
      </c>
      <c r="B93" s="49" t="s">
        <v>588</v>
      </c>
      <c r="C93" s="39" t="s">
        <v>741</v>
      </c>
      <c r="D93" s="147" t="s">
        <v>1010</v>
      </c>
      <c r="G93" s="1" t="str">
        <f t="shared" ca="1" si="8"/>
        <v>The purpose of the table is to systematically identify funding gaps for competency-based in-service training of CHWs and the number of CHWs to be supported with competency-based in-service training through the Global Fund allocation amount (to feed into the Global Fund funding request).</v>
      </c>
      <c r="H93" s="141" t="s">
        <v>958</v>
      </c>
    </row>
    <row r="94" spans="1:10" ht="56" x14ac:dyDescent="0.3">
      <c r="A94" s="1" t="str">
        <f t="shared" ref="A94:A157" ca="1" si="9">OFFSET($B94,0,LangOffset,1,1)</f>
        <v>C2. Number of CHWs to be supported for referral / counter-referral through non-Global Fund external resources</v>
      </c>
      <c r="B94" s="49" t="s">
        <v>625</v>
      </c>
      <c r="C94" s="39" t="s">
        <v>742</v>
      </c>
      <c r="D94" s="147" t="s">
        <v>1011</v>
      </c>
      <c r="G94" s="1" t="str">
        <f t="shared" ca="1" si="8"/>
        <v>Data source: 
Specify the source of data for latest results in cell F68.</v>
      </c>
      <c r="H94" s="141" t="s">
        <v>959</v>
      </c>
      <c r="I94" s="147" t="s">
        <v>1091</v>
      </c>
      <c r="J94" s="147" t="s">
        <v>1095</v>
      </c>
    </row>
    <row r="95" spans="1:10" ht="56" x14ac:dyDescent="0.3">
      <c r="A95" s="1" t="str">
        <f t="shared" ca="1" si="9"/>
        <v>C. Number of CHWs to be supported for referral / counter-referral through domestic + non-Global Fund external resources</v>
      </c>
      <c r="B95" s="49" t="s">
        <v>626</v>
      </c>
      <c r="C95" s="39" t="s">
        <v>743</v>
      </c>
      <c r="D95" s="147" t="s">
        <v>1012</v>
      </c>
      <c r="G95" s="1" t="str">
        <f t="shared" ca="1" si="8"/>
        <v>The purpose of the table is to systematically identify funding gaps for integrated supportive supervision of CHWs and the number of CHWs to be supported with integrated supportive supervision through the Global Fund allocation amount (to feed into the Global Fund funding request).</v>
      </c>
      <c r="H95" s="141" t="s">
        <v>963</v>
      </c>
    </row>
    <row r="96" spans="1:10" ht="42" x14ac:dyDescent="0.3">
      <c r="A96" s="1" t="str">
        <f t="shared" ca="1" si="9"/>
        <v>E. Number of CHWs to be supported for referral / counter-referral through the allocation amount</v>
      </c>
      <c r="B96" s="49" t="s">
        <v>589</v>
      </c>
      <c r="C96" s="39" t="s">
        <v>744</v>
      </c>
      <c r="D96" s="147" t="s">
        <v>1013</v>
      </c>
      <c r="G96" s="1" t="str">
        <f t="shared" ca="1" si="8"/>
        <v>Data source: 
Put the source of data for latest results in cell F98.</v>
      </c>
      <c r="H96" s="143" t="s">
        <v>964</v>
      </c>
      <c r="I96" s="147" t="s">
        <v>1093</v>
      </c>
      <c r="J96" s="147" t="s">
        <v>1096</v>
      </c>
    </row>
    <row r="97" spans="1:10" ht="42" x14ac:dyDescent="0.3">
      <c r="A97" s="1" t="str">
        <f t="shared" ca="1" si="9"/>
        <v>F. Number of CHWs to be supported for referral / counter-referral through all sources: C+E</v>
      </c>
      <c r="B97" s="49" t="s">
        <v>590</v>
      </c>
      <c r="C97" s="39" t="s">
        <v>941</v>
      </c>
      <c r="D97" s="147" t="s">
        <v>1014</v>
      </c>
      <c r="G97" s="1" t="str">
        <f t="shared" ca="1" si="8"/>
        <v>The purpose of the table is to systematically identify funding gaps for equipment for CHWs and the number of CHWs to be supported with equipment through the Global Fund allocation amount (to feed into the Global Fund funding request).</v>
      </c>
      <c r="H97" s="141" t="s">
        <v>968</v>
      </c>
    </row>
    <row r="98" spans="1:10" ht="140" x14ac:dyDescent="0.3">
      <c r="A98" s="1" t="str">
        <f t="shared" ca="1" si="9"/>
        <v>Denominator: Country target for number of CHWs needed per NSP or agreed number; Numerator: Number of CHWs whose cost of Health management information system, surveillance and M&amp;E was covered (all sources of financing)</v>
      </c>
      <c r="B98" s="49" t="s">
        <v>599</v>
      </c>
      <c r="C98" s="39" t="s">
        <v>747</v>
      </c>
      <c r="D98" s="58" t="s">
        <v>745</v>
      </c>
      <c r="G98" s="1" t="str">
        <f t="shared" ca="1" si="8"/>
        <v>Data source: 
Put the source of data for latest results in cell F130.</v>
      </c>
      <c r="H98" s="141" t="s">
        <v>969</v>
      </c>
      <c r="I98" s="147" t="s">
        <v>1094</v>
      </c>
      <c r="J98" s="147" t="s">
        <v>1097</v>
      </c>
    </row>
    <row r="99" spans="1:10" ht="70" x14ac:dyDescent="0.3">
      <c r="A99" s="1" t="str">
        <f t="shared" ca="1" si="9"/>
        <v>C1. Number of CHWs to be supported with Health management information system, surveillance and M&amp;E through domestic resources</v>
      </c>
      <c r="B99" s="49" t="s">
        <v>591</v>
      </c>
      <c r="C99" s="39" t="s">
        <v>746</v>
      </c>
      <c r="D99" s="58" t="s">
        <v>856</v>
      </c>
      <c r="G99" s="1" t="str">
        <f t="shared" ca="1" si="8"/>
        <v>The purpose of the table is to systematically identify funding gaps for PPE for CHWs and the number of CHWs to be supported with PPE through the Global Fund allocation amount (to feed into the Global Fund funding request).</v>
      </c>
      <c r="H99" s="141" t="s">
        <v>974</v>
      </c>
    </row>
    <row r="100" spans="1:10" ht="84" x14ac:dyDescent="0.3">
      <c r="A100" s="1" t="str">
        <f t="shared" ca="1" si="9"/>
        <v>C2. Number of CHWs to be supported with Health management information system, surveillance and M&amp;E through non-Global Fund external resources</v>
      </c>
      <c r="B100" s="49" t="s">
        <v>627</v>
      </c>
      <c r="C100" s="39" t="s">
        <v>862</v>
      </c>
      <c r="D100" s="58" t="s">
        <v>857</v>
      </c>
      <c r="G100" s="1" t="str">
        <f t="shared" ca="1" si="8"/>
        <v>Data source: 
Put the source of data for latest results in cell F160.</v>
      </c>
      <c r="H100" s="141" t="s">
        <v>973</v>
      </c>
      <c r="I100" s="147" t="s">
        <v>1098</v>
      </c>
      <c r="J100" s="147" t="s">
        <v>1099</v>
      </c>
    </row>
    <row r="101" spans="1:10" ht="122" customHeight="1" x14ac:dyDescent="0.3">
      <c r="A101" s="1" t="str">
        <f t="shared" ca="1" si="9"/>
        <v>C. Number of CHWs to be supported with Health management information system, surveillance and M&amp;E through domestic + non-Global Fund external resources</v>
      </c>
      <c r="B101" s="49" t="s">
        <v>628</v>
      </c>
      <c r="C101" s="39" t="s">
        <v>863</v>
      </c>
      <c r="D101" s="58" t="s">
        <v>858</v>
      </c>
      <c r="G101" s="1" t="str">
        <f t="shared" ca="1" si="8"/>
        <v>Note that non-malaria iCCM commodities (antibiotics for pneumonia and ORS and zinc for diarrhea) should be included in Tables 10 and 11 of the CHW Programmatic Gap Table. Note that malaria commodities (RDTs and ACTs) should be included in the Malaria Programmtic Gap Tables.</v>
      </c>
      <c r="H101" s="141" t="s">
        <v>1112</v>
      </c>
      <c r="I101" s="147" t="s">
        <v>1115</v>
      </c>
      <c r="J101" s="147" t="s">
        <v>1116</v>
      </c>
    </row>
    <row r="102" spans="1:10" ht="70" x14ac:dyDescent="0.3">
      <c r="A102" s="1" t="str">
        <f t="shared" ca="1" si="9"/>
        <v>E. Number of CHWs to be supported with Health management information system, surveillance and M&amp;E through the allocation amount</v>
      </c>
      <c r="B102" s="49" t="s">
        <v>592</v>
      </c>
      <c r="C102" s="39" t="s">
        <v>864</v>
      </c>
      <c r="D102" s="58" t="s">
        <v>859</v>
      </c>
      <c r="G102" s="1" t="str">
        <f t="shared" ca="1" si="8"/>
        <v>Data source: 
Put the source of data for latest results in cell F190.</v>
      </c>
      <c r="H102" s="141" t="s">
        <v>976</v>
      </c>
      <c r="I102" s="147" t="s">
        <v>1100</v>
      </c>
      <c r="J102" s="147" t="s">
        <v>1101</v>
      </c>
    </row>
    <row r="103" spans="1:10" ht="70" x14ac:dyDescent="0.3">
      <c r="A103" s="1" t="str">
        <f t="shared" ca="1" si="9"/>
        <v>F. Number of CHWs to be supported with Health management information system, surveillance and M&amp;E through all sources: C+E</v>
      </c>
      <c r="B103" s="49" t="s">
        <v>593</v>
      </c>
      <c r="C103" s="39" t="s">
        <v>942</v>
      </c>
      <c r="D103" s="58" t="s">
        <v>860</v>
      </c>
      <c r="G103" s="1" t="str">
        <f t="shared" ca="1" si="8"/>
        <v>The purpose of the table is to systematically identify funding gaps for referral / counter-referral costs for CHWs and the number of CHWs to be supported for referral / counter-referral through the Global Fund allocation amount (to feed into the Global Fund funding request).</v>
      </c>
      <c r="H103" s="141" t="s">
        <v>984</v>
      </c>
    </row>
    <row r="104" spans="1:10" ht="42" x14ac:dyDescent="0.3">
      <c r="A104" s="1" t="str">
        <f t="shared" ca="1" si="9"/>
        <v>"Non-Malaria iCCM commodities" tab</v>
      </c>
      <c r="B104" s="65" t="s">
        <v>643</v>
      </c>
      <c r="C104" s="39" t="s">
        <v>861</v>
      </c>
      <c r="D104" s="58" t="s">
        <v>748</v>
      </c>
      <c r="G104" s="1" t="str">
        <f t="shared" ca="1" si="8"/>
        <v>Data source: 
Put the source of data for latest results in cell F220.</v>
      </c>
      <c r="H104" s="141" t="s">
        <v>983</v>
      </c>
      <c r="I104" s="147" t="s">
        <v>1102</v>
      </c>
      <c r="J104" s="147" t="s">
        <v>1103</v>
      </c>
    </row>
    <row r="105" spans="1:10" ht="56" x14ac:dyDescent="0.3">
      <c r="A105" s="1">
        <f t="shared" ca="1" si="9"/>
        <v>0</v>
      </c>
      <c r="G105" s="1" t="str">
        <f t="shared" ca="1" si="8"/>
        <v>The purpose of the table is to systematically identify funding gaps for health management information system, surveillance and M&amp;E costs for CHWs and the number of CHWs to be supported for health management information system, surveillance and M&amp;E costs through the Global Fund allocation amount (to feed into the Global Fund funding request).</v>
      </c>
      <c r="H105" s="141" t="s">
        <v>988</v>
      </c>
    </row>
    <row r="106" spans="1:10" ht="28" x14ac:dyDescent="0.3">
      <c r="A106" s="1">
        <f t="shared" ca="1" si="9"/>
        <v>0</v>
      </c>
      <c r="G106" s="1" t="str">
        <f t="shared" ca="1" si="8"/>
        <v>Data source: 
Put the source of data for latest results in cell F250.</v>
      </c>
      <c r="H106" s="141" t="s">
        <v>989</v>
      </c>
      <c r="I106" s="147" t="s">
        <v>1104</v>
      </c>
      <c r="J106" s="147" t="s">
        <v>1105</v>
      </c>
    </row>
    <row r="107" spans="1:10" x14ac:dyDescent="0.3">
      <c r="A107" s="1">
        <f t="shared" ca="1" si="9"/>
        <v>0</v>
      </c>
      <c r="G107" s="1">
        <f t="shared" ca="1" si="8"/>
        <v>0</v>
      </c>
      <c r="H107" s="141"/>
    </row>
    <row r="108" spans="1:10" x14ac:dyDescent="0.3">
      <c r="A108" s="1">
        <f t="shared" ca="1" si="9"/>
        <v>0</v>
      </c>
      <c r="G108" s="1">
        <f t="shared" ca="1" si="8"/>
        <v>0</v>
      </c>
      <c r="H108" s="141"/>
    </row>
    <row r="109" spans="1:10" x14ac:dyDescent="0.3">
      <c r="A109" s="1">
        <f t="shared" ca="1" si="9"/>
        <v>0</v>
      </c>
      <c r="G109" s="1">
        <f t="shared" ca="1" si="8"/>
        <v>0</v>
      </c>
      <c r="H109" s="141"/>
    </row>
    <row r="110" spans="1:10" x14ac:dyDescent="0.3">
      <c r="A110" s="1">
        <f t="shared" ca="1" si="9"/>
        <v>0</v>
      </c>
      <c r="G110" s="1">
        <f t="shared" ca="1" si="8"/>
        <v>0</v>
      </c>
      <c r="H110" s="141"/>
    </row>
    <row r="111" spans="1:10" x14ac:dyDescent="0.3">
      <c r="A111" s="1">
        <f t="shared" ca="1" si="9"/>
        <v>0</v>
      </c>
      <c r="G111" s="1">
        <f t="shared" ca="1" si="8"/>
        <v>0</v>
      </c>
      <c r="H111" s="141"/>
    </row>
    <row r="112" spans="1:10" x14ac:dyDescent="0.3">
      <c r="A112" s="1">
        <f t="shared" ca="1" si="9"/>
        <v>0</v>
      </c>
      <c r="G112" s="1">
        <f t="shared" ca="1" si="8"/>
        <v>0</v>
      </c>
      <c r="H112" s="141"/>
    </row>
    <row r="113" spans="1:10" x14ac:dyDescent="0.3">
      <c r="A113" s="1">
        <f t="shared" ca="1" si="9"/>
        <v>0</v>
      </c>
      <c r="G113" s="1">
        <f t="shared" ca="1" si="8"/>
        <v>0</v>
      </c>
      <c r="H113" s="141"/>
    </row>
    <row r="114" spans="1:10" x14ac:dyDescent="0.3">
      <c r="A114" s="1">
        <f t="shared" ca="1" si="9"/>
        <v>0</v>
      </c>
      <c r="G114" s="1">
        <f t="shared" ca="1" si="8"/>
        <v>0</v>
      </c>
      <c r="H114" s="141"/>
    </row>
    <row r="115" spans="1:10" x14ac:dyDescent="0.3">
      <c r="A115" s="1">
        <f t="shared" ca="1" si="9"/>
        <v>0</v>
      </c>
      <c r="G115" s="1">
        <f t="shared" ca="1" si="8"/>
        <v>0</v>
      </c>
      <c r="H115" s="141"/>
    </row>
    <row r="116" spans="1:10" x14ac:dyDescent="0.3">
      <c r="A116" s="1">
        <f t="shared" ca="1" si="9"/>
        <v>0</v>
      </c>
      <c r="G116" s="1">
        <f t="shared" ca="1" si="8"/>
        <v>0</v>
      </c>
      <c r="H116" s="141"/>
    </row>
    <row r="117" spans="1:10" x14ac:dyDescent="0.3">
      <c r="A117" s="1">
        <f t="shared" ca="1" si="9"/>
        <v>0</v>
      </c>
      <c r="G117" s="1">
        <f t="shared" ca="1" si="8"/>
        <v>0</v>
      </c>
      <c r="H117" s="141"/>
    </row>
    <row r="118" spans="1:10" x14ac:dyDescent="0.3">
      <c r="A118" s="1">
        <f t="shared" ca="1" si="9"/>
        <v>0</v>
      </c>
      <c r="G118" s="1">
        <f t="shared" ca="1" si="8"/>
        <v>0</v>
      </c>
      <c r="H118" s="141"/>
    </row>
    <row r="119" spans="1:10" ht="109" customHeight="1" x14ac:dyDescent="0.3">
      <c r="A119" s="1">
        <f t="shared" ca="1" si="9"/>
        <v>0</v>
      </c>
      <c r="G119" s="1">
        <f t="shared" ca="1" si="8"/>
        <v>0</v>
      </c>
      <c r="H119" s="141"/>
    </row>
    <row r="120" spans="1:10" ht="86" customHeight="1" x14ac:dyDescent="0.3">
      <c r="A120" s="1">
        <f t="shared" ca="1" si="9"/>
        <v>0</v>
      </c>
      <c r="G120" s="1">
        <f t="shared" ca="1" si="8"/>
        <v>0</v>
      </c>
      <c r="H120" s="141"/>
    </row>
    <row r="121" spans="1:10" ht="14.5" thickBot="1" x14ac:dyDescent="0.35">
      <c r="A121" s="1">
        <f t="shared" ca="1" si="9"/>
        <v>0</v>
      </c>
      <c r="G121" s="1">
        <f t="shared" ca="1" si="8"/>
        <v>0</v>
      </c>
      <c r="H121" s="141"/>
    </row>
    <row r="122" spans="1:10" ht="31.5" thickBot="1" x14ac:dyDescent="0.35">
      <c r="A122" s="1">
        <f t="shared" ca="1" si="9"/>
        <v>0</v>
      </c>
      <c r="G122" s="1" t="str">
        <f t="shared" ca="1" si="8"/>
        <v>For guidance on investment in these system components, please refer to the below documents:</v>
      </c>
      <c r="H122" s="152" t="s">
        <v>999</v>
      </c>
      <c r="I122" s="149" t="s">
        <v>1020</v>
      </c>
      <c r="J122" s="153" t="s">
        <v>1021</v>
      </c>
    </row>
    <row r="123" spans="1:10" x14ac:dyDescent="0.3">
      <c r="A123" s="1">
        <f t="shared" ca="1" si="9"/>
        <v>0</v>
      </c>
      <c r="G123" s="1">
        <f t="shared" ca="1" si="8"/>
        <v>0</v>
      </c>
    </row>
    <row r="124" spans="1:10" x14ac:dyDescent="0.3">
      <c r="A124" s="1">
        <f t="shared" ca="1" si="9"/>
        <v>0</v>
      </c>
      <c r="G124" s="1">
        <f t="shared" ca="1" si="8"/>
        <v>0</v>
      </c>
    </row>
    <row r="125" spans="1:10" x14ac:dyDescent="0.3">
      <c r="A125" s="1">
        <f t="shared" ca="1" si="9"/>
        <v>0</v>
      </c>
      <c r="G125" s="1">
        <f t="shared" ca="1" si="8"/>
        <v>0</v>
      </c>
    </row>
    <row r="126" spans="1:10" x14ac:dyDescent="0.3">
      <c r="A126" s="1">
        <f t="shared" ca="1" si="9"/>
        <v>0</v>
      </c>
      <c r="G126" s="1">
        <f t="shared" ca="1" si="8"/>
        <v>0</v>
      </c>
    </row>
    <row r="127" spans="1:10" x14ac:dyDescent="0.3">
      <c r="A127" s="1">
        <f t="shared" ca="1" si="9"/>
        <v>0</v>
      </c>
      <c r="G127" s="1">
        <f t="shared" ca="1" si="8"/>
        <v>0</v>
      </c>
    </row>
    <row r="128" spans="1:10" x14ac:dyDescent="0.3">
      <c r="A128" s="1">
        <f t="shared" ca="1" si="9"/>
        <v>0</v>
      </c>
      <c r="G128" s="1">
        <f t="shared" ca="1" si="8"/>
        <v>0</v>
      </c>
    </row>
    <row r="129" spans="1:10" x14ac:dyDescent="0.3">
      <c r="A129" s="1">
        <f t="shared" ca="1" si="9"/>
        <v>0</v>
      </c>
      <c r="G129" s="1">
        <f t="shared" ca="1" si="8"/>
        <v>0</v>
      </c>
    </row>
    <row r="130" spans="1:10" x14ac:dyDescent="0.3">
      <c r="A130" s="1">
        <f t="shared" ca="1" si="9"/>
        <v>0</v>
      </c>
      <c r="G130" s="1">
        <f t="shared" ref="G130:G190" ca="1" si="10">OFFSET($H130,0,LangOffset,1,1)</f>
        <v>0</v>
      </c>
    </row>
    <row r="131" spans="1:10" x14ac:dyDescent="0.3">
      <c r="A131" s="1">
        <f t="shared" ca="1" si="9"/>
        <v>0</v>
      </c>
      <c r="G131" s="1">
        <f t="shared" ca="1" si="10"/>
        <v>0</v>
      </c>
    </row>
    <row r="132" spans="1:10" x14ac:dyDescent="0.3">
      <c r="A132" s="1">
        <f t="shared" ca="1" si="9"/>
        <v>0</v>
      </c>
      <c r="G132" s="1">
        <f t="shared" ca="1" si="10"/>
        <v>0</v>
      </c>
    </row>
    <row r="133" spans="1:10" x14ac:dyDescent="0.3">
      <c r="A133" s="1">
        <f t="shared" ca="1" si="9"/>
        <v>0</v>
      </c>
      <c r="G133" s="1">
        <f t="shared" ca="1" si="10"/>
        <v>0</v>
      </c>
    </row>
    <row r="134" spans="1:10" x14ac:dyDescent="0.3">
      <c r="A134" s="1">
        <f t="shared" ca="1" si="9"/>
        <v>0</v>
      </c>
      <c r="G134" s="1">
        <f t="shared" ca="1" si="10"/>
        <v>0</v>
      </c>
    </row>
    <row r="135" spans="1:10" x14ac:dyDescent="0.3">
      <c r="A135" s="1">
        <f t="shared" ca="1" si="9"/>
        <v>0</v>
      </c>
      <c r="G135" s="1">
        <f t="shared" ca="1" si="10"/>
        <v>0</v>
      </c>
    </row>
    <row r="136" spans="1:10" x14ac:dyDescent="0.3">
      <c r="A136" s="1">
        <f t="shared" ca="1" si="9"/>
        <v>0</v>
      </c>
      <c r="G136" s="1">
        <f t="shared" ca="1" si="10"/>
        <v>0</v>
      </c>
    </row>
    <row r="137" spans="1:10" x14ac:dyDescent="0.3">
      <c r="A137" s="1">
        <f t="shared" ca="1" si="9"/>
        <v>0</v>
      </c>
      <c r="G137" s="1">
        <f t="shared" ca="1" si="10"/>
        <v>0</v>
      </c>
    </row>
    <row r="138" spans="1:10" x14ac:dyDescent="0.3">
      <c r="A138" s="1">
        <f t="shared" ca="1" si="9"/>
        <v>0</v>
      </c>
      <c r="G138" s="1">
        <f t="shared" ca="1" si="10"/>
        <v>0</v>
      </c>
    </row>
    <row r="139" spans="1:10" x14ac:dyDescent="0.3">
      <c r="A139" s="1">
        <f t="shared" ca="1" si="9"/>
        <v>0</v>
      </c>
      <c r="G139" s="1">
        <f t="shared" ca="1" si="10"/>
        <v>0</v>
      </c>
    </row>
    <row r="140" spans="1:10" x14ac:dyDescent="0.3">
      <c r="A140" s="1">
        <f t="shared" ca="1" si="9"/>
        <v>0</v>
      </c>
      <c r="G140" s="6"/>
      <c r="H140" s="115"/>
      <c r="I140" s="61"/>
      <c r="J140" s="61"/>
    </row>
    <row r="141" spans="1:10" ht="14.5" x14ac:dyDescent="0.3">
      <c r="A141" s="1">
        <f t="shared" ca="1" si="9"/>
        <v>0</v>
      </c>
      <c r="G141" s="46" t="str">
        <f ca="1">OFFSET($H141,0,LangOffset,1,1)</f>
        <v>Please read the Instructions sheet carefully before completing the programmatic gap tables.</v>
      </c>
      <c r="H141" s="64" t="s">
        <v>37</v>
      </c>
      <c r="I141" s="33" t="s">
        <v>265</v>
      </c>
      <c r="J141" s="33" t="s">
        <v>283</v>
      </c>
    </row>
    <row r="142" spans="1:10" ht="29" x14ac:dyDescent="0.3">
      <c r="A142" s="1">
        <f t="shared" ca="1" si="9"/>
        <v>0</v>
      </c>
      <c r="G142" s="46" t="str">
        <f ca="1">OFFSET($H142,0,LangOffset,1,1)</f>
        <v>To complete this cover sheet, select from the drop-down lists the Geography, Component and Applicant Type.</v>
      </c>
      <c r="H142" s="64" t="s">
        <v>549</v>
      </c>
      <c r="I142" s="34" t="s">
        <v>907</v>
      </c>
      <c r="J142" s="33" t="s">
        <v>278</v>
      </c>
    </row>
    <row r="143" spans="1:10" ht="14.5" x14ac:dyDescent="0.3">
      <c r="A143" s="1">
        <f t="shared" ca="1" si="9"/>
        <v>0</v>
      </c>
      <c r="G143" s="46" t="str">
        <f ca="1">OFFSET($H143,0,LangOffset,1,1)</f>
        <v>Applicant</v>
      </c>
      <c r="H143" s="64" t="s">
        <v>38</v>
      </c>
      <c r="I143" s="33" t="s">
        <v>266</v>
      </c>
      <c r="J143" s="33" t="s">
        <v>271</v>
      </c>
    </row>
    <row r="144" spans="1:10" ht="14.5" x14ac:dyDescent="0.3">
      <c r="A144" s="1">
        <f t="shared" ca="1" si="9"/>
        <v>0</v>
      </c>
      <c r="G144" s="46" t="str">
        <f ca="1">OFFSET($H144,0,LangOffset,1,1)</f>
        <v>Component</v>
      </c>
      <c r="H144" s="64" t="s">
        <v>33</v>
      </c>
      <c r="I144" s="33" t="s">
        <v>267</v>
      </c>
      <c r="J144" s="33" t="s">
        <v>272</v>
      </c>
    </row>
    <row r="145" spans="1:10" ht="14.5" x14ac:dyDescent="0.3">
      <c r="A145" s="1">
        <f t="shared" ca="1" si="9"/>
        <v>0</v>
      </c>
      <c r="G145" s="46" t="str">
        <f ca="1">OFFSET($H145,0,LangOffset,1,1)</f>
        <v>Applicant Type</v>
      </c>
      <c r="H145" s="64" t="s">
        <v>34</v>
      </c>
      <c r="I145" s="33" t="s">
        <v>268</v>
      </c>
      <c r="J145" s="33" t="s">
        <v>273</v>
      </c>
    </row>
    <row r="146" spans="1:10" x14ac:dyDescent="0.3">
      <c r="A146" s="1">
        <f t="shared" ca="1" si="9"/>
        <v>0</v>
      </c>
      <c r="G146" s="6"/>
      <c r="H146" s="115"/>
      <c r="I146" s="61"/>
      <c r="J146" s="61"/>
    </row>
    <row r="147" spans="1:10" x14ac:dyDescent="0.3">
      <c r="A147" s="1">
        <f t="shared" ca="1" si="9"/>
        <v>0</v>
      </c>
      <c r="G147" s="46" t="str">
        <f ca="1">OFFSET($H147,0,LangOffset,1,1)</f>
        <v>Latest version updated: 30 March 2023</v>
      </c>
      <c r="H147" s="116" t="s">
        <v>1131</v>
      </c>
      <c r="I147" s="72" t="s">
        <v>1132</v>
      </c>
      <c r="J147" s="72" t="s">
        <v>1133</v>
      </c>
    </row>
    <row r="148" spans="1:10" x14ac:dyDescent="0.3">
      <c r="A148" s="1">
        <f t="shared" ca="1" si="9"/>
        <v>0</v>
      </c>
      <c r="G148" s="6"/>
      <c r="H148" s="115"/>
      <c r="I148" s="61"/>
      <c r="J148" s="61"/>
    </row>
    <row r="149" spans="1:10" x14ac:dyDescent="0.3">
      <c r="A149" s="1">
        <f t="shared" ca="1" si="9"/>
        <v>0</v>
      </c>
      <c r="G149" s="1">
        <f t="shared" ca="1" si="10"/>
        <v>0</v>
      </c>
    </row>
    <row r="150" spans="1:10" x14ac:dyDescent="0.3">
      <c r="A150" s="1">
        <f t="shared" ca="1" si="9"/>
        <v>0</v>
      </c>
      <c r="G150" s="1">
        <f t="shared" ca="1" si="10"/>
        <v>0</v>
      </c>
    </row>
    <row r="151" spans="1:10" x14ac:dyDescent="0.3">
      <c r="A151" s="1">
        <f t="shared" ca="1" si="9"/>
        <v>0</v>
      </c>
      <c r="G151" s="1">
        <f t="shared" ca="1" si="10"/>
        <v>0</v>
      </c>
    </row>
    <row r="152" spans="1:10" x14ac:dyDescent="0.3">
      <c r="A152" s="1">
        <f t="shared" ca="1" si="9"/>
        <v>0</v>
      </c>
      <c r="G152" s="1">
        <f t="shared" ca="1" si="10"/>
        <v>0</v>
      </c>
    </row>
    <row r="153" spans="1:10" x14ac:dyDescent="0.3">
      <c r="A153" s="1">
        <f t="shared" ca="1" si="9"/>
        <v>0</v>
      </c>
      <c r="G153" s="1">
        <f t="shared" ca="1" si="10"/>
        <v>0</v>
      </c>
    </row>
    <row r="154" spans="1:10" x14ac:dyDescent="0.3">
      <c r="A154" s="1">
        <f t="shared" ca="1" si="9"/>
        <v>0</v>
      </c>
      <c r="G154" s="1">
        <f t="shared" ca="1" si="10"/>
        <v>0</v>
      </c>
    </row>
    <row r="155" spans="1:10" x14ac:dyDescent="0.3">
      <c r="A155" s="1">
        <f t="shared" ca="1" si="9"/>
        <v>0</v>
      </c>
      <c r="G155" s="1">
        <f t="shared" ca="1" si="10"/>
        <v>0</v>
      </c>
    </row>
    <row r="156" spans="1:10" x14ac:dyDescent="0.3">
      <c r="A156" s="1">
        <f t="shared" ca="1" si="9"/>
        <v>0</v>
      </c>
      <c r="G156" s="1">
        <f t="shared" ca="1" si="10"/>
        <v>0</v>
      </c>
    </row>
    <row r="157" spans="1:10" x14ac:dyDescent="0.3">
      <c r="A157" s="1">
        <f t="shared" ca="1" si="9"/>
        <v>0</v>
      </c>
      <c r="G157" s="1">
        <f t="shared" ca="1" si="10"/>
        <v>0</v>
      </c>
    </row>
    <row r="158" spans="1:10" x14ac:dyDescent="0.3">
      <c r="A158" s="1">
        <f t="shared" ref="A158:A221" ca="1" si="11">OFFSET($B158,0,LangOffset,1,1)</f>
        <v>0</v>
      </c>
      <c r="G158" s="1">
        <f t="shared" ca="1" si="10"/>
        <v>0</v>
      </c>
    </row>
    <row r="159" spans="1:10" x14ac:dyDescent="0.3">
      <c r="A159" s="1">
        <f t="shared" ca="1" si="11"/>
        <v>0</v>
      </c>
      <c r="G159" s="1">
        <f t="shared" ca="1" si="10"/>
        <v>0</v>
      </c>
    </row>
    <row r="160" spans="1:10" x14ac:dyDescent="0.3">
      <c r="A160" s="1">
        <f t="shared" ca="1" si="11"/>
        <v>0</v>
      </c>
      <c r="G160" s="1">
        <f t="shared" ca="1" si="10"/>
        <v>0</v>
      </c>
    </row>
    <row r="161" spans="1:7" x14ac:dyDescent="0.3">
      <c r="A161" s="1">
        <f t="shared" ca="1" si="11"/>
        <v>0</v>
      </c>
      <c r="G161" s="1">
        <f t="shared" ca="1" si="10"/>
        <v>0</v>
      </c>
    </row>
    <row r="162" spans="1:7" x14ac:dyDescent="0.3">
      <c r="A162" s="1">
        <f t="shared" ca="1" si="11"/>
        <v>0</v>
      </c>
      <c r="G162" s="1">
        <f t="shared" ca="1" si="10"/>
        <v>0</v>
      </c>
    </row>
    <row r="163" spans="1:7" x14ac:dyDescent="0.3">
      <c r="A163" s="1">
        <f t="shared" ca="1" si="11"/>
        <v>0</v>
      </c>
      <c r="G163" s="1">
        <f t="shared" ca="1" si="10"/>
        <v>0</v>
      </c>
    </row>
    <row r="164" spans="1:7" x14ac:dyDescent="0.3">
      <c r="A164" s="1">
        <f t="shared" ca="1" si="11"/>
        <v>0</v>
      </c>
      <c r="G164" s="1">
        <f t="shared" ca="1" si="10"/>
        <v>0</v>
      </c>
    </row>
    <row r="165" spans="1:7" x14ac:dyDescent="0.3">
      <c r="A165" s="1">
        <f t="shared" ca="1" si="11"/>
        <v>0</v>
      </c>
      <c r="G165" s="1">
        <f t="shared" ca="1" si="10"/>
        <v>0</v>
      </c>
    </row>
    <row r="166" spans="1:7" x14ac:dyDescent="0.3">
      <c r="A166" s="1">
        <f t="shared" ca="1" si="11"/>
        <v>0</v>
      </c>
      <c r="G166" s="1">
        <f t="shared" ca="1" si="10"/>
        <v>0</v>
      </c>
    </row>
    <row r="167" spans="1:7" x14ac:dyDescent="0.3">
      <c r="A167" s="1">
        <f t="shared" ca="1" si="11"/>
        <v>0</v>
      </c>
      <c r="G167" s="1">
        <f t="shared" ca="1" si="10"/>
        <v>0</v>
      </c>
    </row>
    <row r="168" spans="1:7" x14ac:dyDescent="0.3">
      <c r="A168" s="1">
        <f t="shared" ca="1" si="11"/>
        <v>0</v>
      </c>
      <c r="G168" s="1">
        <f t="shared" ca="1" si="10"/>
        <v>0</v>
      </c>
    </row>
    <row r="169" spans="1:7" x14ac:dyDescent="0.3">
      <c r="A169" s="1">
        <f t="shared" ca="1" si="11"/>
        <v>0</v>
      </c>
      <c r="G169" s="1">
        <f t="shared" ca="1" si="10"/>
        <v>0</v>
      </c>
    </row>
    <row r="170" spans="1:7" x14ac:dyDescent="0.3">
      <c r="A170" s="1">
        <f t="shared" ca="1" si="11"/>
        <v>0</v>
      </c>
      <c r="G170" s="1">
        <f t="shared" ca="1" si="10"/>
        <v>0</v>
      </c>
    </row>
    <row r="171" spans="1:7" x14ac:dyDescent="0.3">
      <c r="A171" s="1">
        <f t="shared" ca="1" si="11"/>
        <v>0</v>
      </c>
      <c r="G171" s="1">
        <f t="shared" ca="1" si="10"/>
        <v>0</v>
      </c>
    </row>
    <row r="172" spans="1:7" x14ac:dyDescent="0.3">
      <c r="A172" s="1">
        <f t="shared" ca="1" si="11"/>
        <v>0</v>
      </c>
      <c r="G172" s="1">
        <f t="shared" ca="1" si="10"/>
        <v>0</v>
      </c>
    </row>
    <row r="173" spans="1:7" x14ac:dyDescent="0.3">
      <c r="A173" s="1">
        <f t="shared" ca="1" si="11"/>
        <v>0</v>
      </c>
      <c r="G173" s="1">
        <f t="shared" ca="1" si="10"/>
        <v>0</v>
      </c>
    </row>
    <row r="174" spans="1:7" x14ac:dyDescent="0.3">
      <c r="A174" s="1">
        <f t="shared" ca="1" si="11"/>
        <v>0</v>
      </c>
      <c r="G174" s="1">
        <f t="shared" ca="1" si="10"/>
        <v>0</v>
      </c>
    </row>
    <row r="175" spans="1:7" x14ac:dyDescent="0.3">
      <c r="A175" s="1">
        <f t="shared" ca="1" si="11"/>
        <v>0</v>
      </c>
      <c r="G175" s="1">
        <f t="shared" ca="1" si="10"/>
        <v>0</v>
      </c>
    </row>
    <row r="176" spans="1:7" x14ac:dyDescent="0.3">
      <c r="A176" s="1">
        <f t="shared" ca="1" si="11"/>
        <v>0</v>
      </c>
      <c r="G176" s="1">
        <f t="shared" ca="1" si="10"/>
        <v>0</v>
      </c>
    </row>
    <row r="177" spans="1:7" x14ac:dyDescent="0.3">
      <c r="A177" s="1">
        <f t="shared" ca="1" si="11"/>
        <v>0</v>
      </c>
      <c r="G177" s="1">
        <f t="shared" ca="1" si="10"/>
        <v>0</v>
      </c>
    </row>
    <row r="178" spans="1:7" x14ac:dyDescent="0.3">
      <c r="A178" s="1">
        <f t="shared" ca="1" si="11"/>
        <v>0</v>
      </c>
      <c r="G178" s="1">
        <f t="shared" ca="1" si="10"/>
        <v>0</v>
      </c>
    </row>
    <row r="179" spans="1:7" x14ac:dyDescent="0.3">
      <c r="A179" s="1">
        <f t="shared" ca="1" si="11"/>
        <v>0</v>
      </c>
      <c r="G179" s="1">
        <f t="shared" ca="1" si="10"/>
        <v>0</v>
      </c>
    </row>
    <row r="180" spans="1:7" x14ac:dyDescent="0.3">
      <c r="A180" s="1">
        <f t="shared" ca="1" si="11"/>
        <v>0</v>
      </c>
      <c r="G180" s="1">
        <f t="shared" ca="1" si="10"/>
        <v>0</v>
      </c>
    </row>
    <row r="181" spans="1:7" x14ac:dyDescent="0.3">
      <c r="A181" s="1">
        <f t="shared" ca="1" si="11"/>
        <v>0</v>
      </c>
      <c r="G181" s="1">
        <f t="shared" ca="1" si="10"/>
        <v>0</v>
      </c>
    </row>
    <row r="182" spans="1:7" x14ac:dyDescent="0.3">
      <c r="A182" s="1">
        <f t="shared" ca="1" si="11"/>
        <v>0</v>
      </c>
      <c r="G182" s="1">
        <f t="shared" ca="1" si="10"/>
        <v>0</v>
      </c>
    </row>
    <row r="183" spans="1:7" x14ac:dyDescent="0.3">
      <c r="A183" s="1">
        <f t="shared" ca="1" si="11"/>
        <v>0</v>
      </c>
      <c r="G183" s="1">
        <f t="shared" ca="1" si="10"/>
        <v>0</v>
      </c>
    </row>
    <row r="184" spans="1:7" x14ac:dyDescent="0.3">
      <c r="A184" s="1">
        <f t="shared" ca="1" si="11"/>
        <v>0</v>
      </c>
      <c r="G184" s="1">
        <f t="shared" ca="1" si="10"/>
        <v>0</v>
      </c>
    </row>
    <row r="185" spans="1:7" x14ac:dyDescent="0.3">
      <c r="A185" s="1">
        <f t="shared" ca="1" si="11"/>
        <v>0</v>
      </c>
      <c r="G185" s="1">
        <f t="shared" ca="1" si="10"/>
        <v>0</v>
      </c>
    </row>
    <row r="186" spans="1:7" x14ac:dyDescent="0.3">
      <c r="A186" s="1">
        <f t="shared" ca="1" si="11"/>
        <v>0</v>
      </c>
      <c r="G186" s="1">
        <f t="shared" ca="1" si="10"/>
        <v>0</v>
      </c>
    </row>
    <row r="187" spans="1:7" x14ac:dyDescent="0.3">
      <c r="A187" s="1">
        <f t="shared" ca="1" si="11"/>
        <v>0</v>
      </c>
      <c r="G187" s="1">
        <f t="shared" ca="1" si="10"/>
        <v>0</v>
      </c>
    </row>
    <row r="188" spans="1:7" x14ac:dyDescent="0.3">
      <c r="A188" s="1">
        <f t="shared" ca="1" si="11"/>
        <v>0</v>
      </c>
      <c r="G188" s="1">
        <f t="shared" ca="1" si="10"/>
        <v>0</v>
      </c>
    </row>
    <row r="189" spans="1:7" x14ac:dyDescent="0.3">
      <c r="A189" s="1">
        <f t="shared" ca="1" si="11"/>
        <v>0</v>
      </c>
      <c r="G189" s="1">
        <f t="shared" ca="1" si="10"/>
        <v>0</v>
      </c>
    </row>
    <row r="190" spans="1:7" x14ac:dyDescent="0.3">
      <c r="A190" s="1">
        <f t="shared" ca="1" si="11"/>
        <v>0</v>
      </c>
      <c r="G190" s="1">
        <f t="shared" ca="1" si="10"/>
        <v>0</v>
      </c>
    </row>
    <row r="191" spans="1:7" x14ac:dyDescent="0.3">
      <c r="A191" s="1">
        <f t="shared" ca="1" si="11"/>
        <v>0</v>
      </c>
      <c r="G191" s="1">
        <f t="shared" ref="G191:G254" ca="1" si="12">OFFSET($H191,0,LangOffset,1,1)</f>
        <v>0</v>
      </c>
    </row>
    <row r="192" spans="1:7" x14ac:dyDescent="0.3">
      <c r="A192" s="1">
        <f t="shared" ca="1" si="11"/>
        <v>0</v>
      </c>
      <c r="G192" s="1">
        <f t="shared" ca="1" si="12"/>
        <v>0</v>
      </c>
    </row>
    <row r="193" spans="1:7" x14ac:dyDescent="0.3">
      <c r="A193" s="1">
        <f t="shared" ca="1" si="11"/>
        <v>0</v>
      </c>
      <c r="G193" s="1">
        <f t="shared" ca="1" si="12"/>
        <v>0</v>
      </c>
    </row>
    <row r="194" spans="1:7" x14ac:dyDescent="0.3">
      <c r="A194" s="1">
        <f t="shared" ca="1" si="11"/>
        <v>0</v>
      </c>
      <c r="G194" s="1">
        <f t="shared" ca="1" si="12"/>
        <v>0</v>
      </c>
    </row>
    <row r="195" spans="1:7" x14ac:dyDescent="0.3">
      <c r="A195" s="1">
        <f t="shared" ca="1" si="11"/>
        <v>0</v>
      </c>
      <c r="G195" s="1">
        <f t="shared" ca="1" si="12"/>
        <v>0</v>
      </c>
    </row>
    <row r="196" spans="1:7" x14ac:dyDescent="0.3">
      <c r="A196" s="1">
        <f t="shared" ca="1" si="11"/>
        <v>0</v>
      </c>
      <c r="G196" s="1">
        <f t="shared" ca="1" si="12"/>
        <v>0</v>
      </c>
    </row>
    <row r="197" spans="1:7" x14ac:dyDescent="0.3">
      <c r="A197" s="1">
        <f t="shared" ca="1" si="11"/>
        <v>0</v>
      </c>
      <c r="G197" s="1">
        <f t="shared" ca="1" si="12"/>
        <v>0</v>
      </c>
    </row>
    <row r="198" spans="1:7" x14ac:dyDescent="0.3">
      <c r="A198" s="1">
        <f t="shared" ca="1" si="11"/>
        <v>0</v>
      </c>
      <c r="G198" s="1">
        <f t="shared" ca="1" si="12"/>
        <v>0</v>
      </c>
    </row>
    <row r="199" spans="1:7" x14ac:dyDescent="0.3">
      <c r="A199" s="1">
        <f t="shared" ca="1" si="11"/>
        <v>0</v>
      </c>
      <c r="G199" s="1">
        <f t="shared" ca="1" si="12"/>
        <v>0</v>
      </c>
    </row>
    <row r="200" spans="1:7" x14ac:dyDescent="0.3">
      <c r="A200" s="1">
        <f t="shared" ca="1" si="11"/>
        <v>0</v>
      </c>
      <c r="G200" s="1">
        <f t="shared" ca="1" si="12"/>
        <v>0</v>
      </c>
    </row>
    <row r="201" spans="1:7" x14ac:dyDescent="0.3">
      <c r="A201" s="1">
        <f t="shared" ca="1" si="11"/>
        <v>0</v>
      </c>
      <c r="G201" s="1">
        <f t="shared" ca="1" si="12"/>
        <v>0</v>
      </c>
    </row>
    <row r="202" spans="1:7" x14ac:dyDescent="0.3">
      <c r="A202" s="1">
        <f t="shared" ca="1" si="11"/>
        <v>0</v>
      </c>
      <c r="G202" s="1">
        <f t="shared" ca="1" si="12"/>
        <v>0</v>
      </c>
    </row>
    <row r="203" spans="1:7" x14ac:dyDescent="0.3">
      <c r="A203" s="1">
        <f t="shared" ca="1" si="11"/>
        <v>0</v>
      </c>
      <c r="G203" s="1">
        <f t="shared" ca="1" si="12"/>
        <v>0</v>
      </c>
    </row>
    <row r="204" spans="1:7" x14ac:dyDescent="0.3">
      <c r="A204" s="1">
        <f t="shared" ca="1" si="11"/>
        <v>0</v>
      </c>
      <c r="G204" s="1">
        <f t="shared" ca="1" si="12"/>
        <v>0</v>
      </c>
    </row>
    <row r="205" spans="1:7" x14ac:dyDescent="0.3">
      <c r="A205" s="1">
        <f t="shared" ca="1" si="11"/>
        <v>0</v>
      </c>
      <c r="G205" s="1">
        <f t="shared" ca="1" si="12"/>
        <v>0</v>
      </c>
    </row>
    <row r="206" spans="1:7" x14ac:dyDescent="0.3">
      <c r="A206" s="1">
        <f t="shared" ca="1" si="11"/>
        <v>0</v>
      </c>
      <c r="G206" s="1">
        <f t="shared" ca="1" si="12"/>
        <v>0</v>
      </c>
    </row>
    <row r="207" spans="1:7" x14ac:dyDescent="0.3">
      <c r="A207" s="1">
        <f t="shared" ca="1" si="11"/>
        <v>0</v>
      </c>
      <c r="G207" s="1">
        <f t="shared" ca="1" si="12"/>
        <v>0</v>
      </c>
    </row>
    <row r="208" spans="1:7" x14ac:dyDescent="0.3">
      <c r="A208" s="1">
        <f t="shared" ca="1" si="11"/>
        <v>0</v>
      </c>
      <c r="G208" s="1">
        <f t="shared" ca="1" si="12"/>
        <v>0</v>
      </c>
    </row>
    <row r="209" spans="1:7" x14ac:dyDescent="0.3">
      <c r="A209" s="1">
        <f t="shared" ca="1" si="11"/>
        <v>0</v>
      </c>
      <c r="G209" s="1">
        <f t="shared" ca="1" si="12"/>
        <v>0</v>
      </c>
    </row>
    <row r="210" spans="1:7" x14ac:dyDescent="0.3">
      <c r="A210" s="1">
        <f t="shared" ca="1" si="11"/>
        <v>0</v>
      </c>
      <c r="G210" s="1">
        <f t="shared" ca="1" si="12"/>
        <v>0</v>
      </c>
    </row>
    <row r="211" spans="1:7" x14ac:dyDescent="0.3">
      <c r="A211" s="1">
        <f t="shared" ca="1" si="11"/>
        <v>0</v>
      </c>
      <c r="G211" s="1">
        <f t="shared" ca="1" si="12"/>
        <v>0</v>
      </c>
    </row>
    <row r="212" spans="1:7" x14ac:dyDescent="0.3">
      <c r="A212" s="1">
        <f t="shared" ca="1" si="11"/>
        <v>0</v>
      </c>
      <c r="G212" s="1">
        <f t="shared" ca="1" si="12"/>
        <v>0</v>
      </c>
    </row>
    <row r="213" spans="1:7" x14ac:dyDescent="0.3">
      <c r="A213" s="1">
        <f t="shared" ca="1" si="11"/>
        <v>0</v>
      </c>
      <c r="G213" s="1">
        <f t="shared" ca="1" si="12"/>
        <v>0</v>
      </c>
    </row>
    <row r="214" spans="1:7" x14ac:dyDescent="0.3">
      <c r="A214" s="1">
        <f t="shared" ca="1" si="11"/>
        <v>0</v>
      </c>
      <c r="G214" s="1">
        <f t="shared" ca="1" si="12"/>
        <v>0</v>
      </c>
    </row>
    <row r="215" spans="1:7" x14ac:dyDescent="0.3">
      <c r="A215" s="1">
        <f t="shared" ca="1" si="11"/>
        <v>0</v>
      </c>
      <c r="G215" s="1">
        <f t="shared" ca="1" si="12"/>
        <v>0</v>
      </c>
    </row>
    <row r="216" spans="1:7" x14ac:dyDescent="0.3">
      <c r="A216" s="1">
        <f t="shared" ca="1" si="11"/>
        <v>0</v>
      </c>
      <c r="G216" s="1">
        <f t="shared" ca="1" si="12"/>
        <v>0</v>
      </c>
    </row>
    <row r="217" spans="1:7" x14ac:dyDescent="0.3">
      <c r="A217" s="1">
        <f t="shared" ca="1" si="11"/>
        <v>0</v>
      </c>
      <c r="G217" s="1">
        <f t="shared" ca="1" si="12"/>
        <v>0</v>
      </c>
    </row>
    <row r="218" spans="1:7" x14ac:dyDescent="0.3">
      <c r="A218" s="1">
        <f t="shared" ca="1" si="11"/>
        <v>0</v>
      </c>
      <c r="G218" s="1">
        <f t="shared" ca="1" si="12"/>
        <v>0</v>
      </c>
    </row>
    <row r="219" spans="1:7" x14ac:dyDescent="0.3">
      <c r="A219" s="1">
        <f t="shared" ca="1" si="11"/>
        <v>0</v>
      </c>
      <c r="G219" s="1">
        <f t="shared" ca="1" si="12"/>
        <v>0</v>
      </c>
    </row>
    <row r="220" spans="1:7" x14ac:dyDescent="0.3">
      <c r="A220" s="1">
        <f t="shared" ca="1" si="11"/>
        <v>0</v>
      </c>
      <c r="G220" s="1">
        <f t="shared" ca="1" si="12"/>
        <v>0</v>
      </c>
    </row>
    <row r="221" spans="1:7" x14ac:dyDescent="0.3">
      <c r="A221" s="1">
        <f t="shared" ca="1" si="11"/>
        <v>0</v>
      </c>
      <c r="G221" s="1">
        <f t="shared" ca="1" si="12"/>
        <v>0</v>
      </c>
    </row>
    <row r="222" spans="1:7" x14ac:dyDescent="0.3">
      <c r="A222" s="1">
        <f t="shared" ref="A222:A285" ca="1" si="13">OFFSET($B222,0,LangOffset,1,1)</f>
        <v>0</v>
      </c>
      <c r="G222" s="1">
        <f t="shared" ca="1" si="12"/>
        <v>0</v>
      </c>
    </row>
    <row r="223" spans="1:7" x14ac:dyDescent="0.3">
      <c r="A223" s="1">
        <f t="shared" ca="1" si="13"/>
        <v>0</v>
      </c>
      <c r="G223" s="1">
        <f t="shared" ca="1" si="12"/>
        <v>0</v>
      </c>
    </row>
    <row r="224" spans="1:7" x14ac:dyDescent="0.3">
      <c r="A224" s="1">
        <f t="shared" ca="1" si="13"/>
        <v>0</v>
      </c>
      <c r="G224" s="1">
        <f t="shared" ca="1" si="12"/>
        <v>0</v>
      </c>
    </row>
    <row r="225" spans="1:7" x14ac:dyDescent="0.3">
      <c r="A225" s="1">
        <f t="shared" ca="1" si="13"/>
        <v>0</v>
      </c>
      <c r="G225" s="1">
        <f t="shared" ca="1" si="12"/>
        <v>0</v>
      </c>
    </row>
    <row r="226" spans="1:7" x14ac:dyDescent="0.3">
      <c r="A226" s="1">
        <f t="shared" ca="1" si="13"/>
        <v>0</v>
      </c>
      <c r="G226" s="1">
        <f t="shared" ca="1" si="12"/>
        <v>0</v>
      </c>
    </row>
    <row r="227" spans="1:7" x14ac:dyDescent="0.3">
      <c r="A227" s="1">
        <f t="shared" ca="1" si="13"/>
        <v>0</v>
      </c>
      <c r="G227" s="1">
        <f t="shared" ca="1" si="12"/>
        <v>0</v>
      </c>
    </row>
    <row r="228" spans="1:7" x14ac:dyDescent="0.3">
      <c r="A228" s="1">
        <f t="shared" ca="1" si="13"/>
        <v>0</v>
      </c>
      <c r="G228" s="1">
        <f t="shared" ca="1" si="12"/>
        <v>0</v>
      </c>
    </row>
    <row r="229" spans="1:7" x14ac:dyDescent="0.3">
      <c r="A229" s="1">
        <f t="shared" ca="1" si="13"/>
        <v>0</v>
      </c>
      <c r="G229" s="1">
        <f t="shared" ca="1" si="12"/>
        <v>0</v>
      </c>
    </row>
    <row r="230" spans="1:7" x14ac:dyDescent="0.3">
      <c r="A230" s="1">
        <f t="shared" ca="1" si="13"/>
        <v>0</v>
      </c>
      <c r="G230" s="1">
        <f t="shared" ca="1" si="12"/>
        <v>0</v>
      </c>
    </row>
    <row r="231" spans="1:7" x14ac:dyDescent="0.3">
      <c r="A231" s="1">
        <f t="shared" ca="1" si="13"/>
        <v>0</v>
      </c>
      <c r="G231" s="1">
        <f t="shared" ca="1" si="12"/>
        <v>0</v>
      </c>
    </row>
    <row r="232" spans="1:7" x14ac:dyDescent="0.3">
      <c r="A232" s="1">
        <f t="shared" ca="1" si="13"/>
        <v>0</v>
      </c>
      <c r="G232" s="1">
        <f t="shared" ca="1" si="12"/>
        <v>0</v>
      </c>
    </row>
    <row r="233" spans="1:7" x14ac:dyDescent="0.3">
      <c r="A233" s="1">
        <f t="shared" ca="1" si="13"/>
        <v>0</v>
      </c>
      <c r="G233" s="1">
        <f t="shared" ca="1" si="12"/>
        <v>0</v>
      </c>
    </row>
    <row r="234" spans="1:7" x14ac:dyDescent="0.3">
      <c r="A234" s="1">
        <f t="shared" ca="1" si="13"/>
        <v>0</v>
      </c>
      <c r="G234" s="1">
        <f t="shared" ca="1" si="12"/>
        <v>0</v>
      </c>
    </row>
    <row r="235" spans="1:7" x14ac:dyDescent="0.3">
      <c r="A235" s="1">
        <f t="shared" ca="1" si="13"/>
        <v>0</v>
      </c>
      <c r="G235" s="1">
        <f t="shared" ca="1" si="12"/>
        <v>0</v>
      </c>
    </row>
    <row r="236" spans="1:7" x14ac:dyDescent="0.3">
      <c r="A236" s="1">
        <f t="shared" ca="1" si="13"/>
        <v>0</v>
      </c>
      <c r="G236" s="1">
        <f t="shared" ca="1" si="12"/>
        <v>0</v>
      </c>
    </row>
    <row r="237" spans="1:7" x14ac:dyDescent="0.3">
      <c r="A237" s="1">
        <f t="shared" ca="1" si="13"/>
        <v>0</v>
      </c>
      <c r="G237" s="1">
        <f t="shared" ca="1" si="12"/>
        <v>0</v>
      </c>
    </row>
    <row r="238" spans="1:7" x14ac:dyDescent="0.3">
      <c r="A238" s="1">
        <f t="shared" ca="1" si="13"/>
        <v>0</v>
      </c>
      <c r="G238" s="1">
        <f t="shared" ca="1" si="12"/>
        <v>0</v>
      </c>
    </row>
    <row r="239" spans="1:7" x14ac:dyDescent="0.3">
      <c r="A239" s="1">
        <f t="shared" ca="1" si="13"/>
        <v>0</v>
      </c>
      <c r="G239" s="1">
        <f t="shared" ca="1" si="12"/>
        <v>0</v>
      </c>
    </row>
    <row r="240" spans="1:7" x14ac:dyDescent="0.3">
      <c r="A240" s="1">
        <f t="shared" ca="1" si="13"/>
        <v>0</v>
      </c>
      <c r="G240" s="1">
        <f t="shared" ca="1" si="12"/>
        <v>0</v>
      </c>
    </row>
    <row r="241" spans="1:7" x14ac:dyDescent="0.3">
      <c r="A241" s="1">
        <f t="shared" ca="1" si="13"/>
        <v>0</v>
      </c>
      <c r="G241" s="1">
        <f t="shared" ca="1" si="12"/>
        <v>0</v>
      </c>
    </row>
    <row r="242" spans="1:7" x14ac:dyDescent="0.3">
      <c r="A242" s="1">
        <f t="shared" ca="1" si="13"/>
        <v>0</v>
      </c>
      <c r="G242" s="1">
        <f t="shared" ca="1" si="12"/>
        <v>0</v>
      </c>
    </row>
    <row r="243" spans="1:7" x14ac:dyDescent="0.3">
      <c r="A243" s="1">
        <f t="shared" ca="1" si="13"/>
        <v>0</v>
      </c>
      <c r="G243" s="1">
        <f t="shared" ca="1" si="12"/>
        <v>0</v>
      </c>
    </row>
    <row r="244" spans="1:7" x14ac:dyDescent="0.3">
      <c r="A244" s="1">
        <f t="shared" ca="1" si="13"/>
        <v>0</v>
      </c>
      <c r="G244" s="1">
        <f t="shared" ca="1" si="12"/>
        <v>0</v>
      </c>
    </row>
    <row r="245" spans="1:7" x14ac:dyDescent="0.3">
      <c r="A245" s="1">
        <f t="shared" ca="1" si="13"/>
        <v>0</v>
      </c>
      <c r="G245" s="1">
        <f t="shared" ca="1" si="12"/>
        <v>0</v>
      </c>
    </row>
    <row r="246" spans="1:7" x14ac:dyDescent="0.3">
      <c r="A246" s="1">
        <f t="shared" ca="1" si="13"/>
        <v>0</v>
      </c>
      <c r="G246" s="1">
        <f t="shared" ca="1" si="12"/>
        <v>0</v>
      </c>
    </row>
    <row r="247" spans="1:7" x14ac:dyDescent="0.3">
      <c r="A247" s="1">
        <f t="shared" ca="1" si="13"/>
        <v>0</v>
      </c>
      <c r="G247" s="1">
        <f t="shared" ca="1" si="12"/>
        <v>0</v>
      </c>
    </row>
    <row r="248" spans="1:7" x14ac:dyDescent="0.3">
      <c r="A248" s="1">
        <f t="shared" ca="1" si="13"/>
        <v>0</v>
      </c>
      <c r="G248" s="1">
        <f t="shared" ca="1" si="12"/>
        <v>0</v>
      </c>
    </row>
    <row r="249" spans="1:7" x14ac:dyDescent="0.3">
      <c r="A249" s="1">
        <f t="shared" ca="1" si="13"/>
        <v>0</v>
      </c>
      <c r="G249" s="1">
        <f t="shared" ca="1" si="12"/>
        <v>0</v>
      </c>
    </row>
    <row r="250" spans="1:7" x14ac:dyDescent="0.3">
      <c r="A250" s="1">
        <f t="shared" ca="1" si="13"/>
        <v>0</v>
      </c>
      <c r="G250" s="1">
        <f t="shared" ca="1" si="12"/>
        <v>0</v>
      </c>
    </row>
    <row r="251" spans="1:7" x14ac:dyDescent="0.3">
      <c r="A251" s="1">
        <f t="shared" ca="1" si="13"/>
        <v>0</v>
      </c>
      <c r="G251" s="1">
        <f t="shared" ca="1" si="12"/>
        <v>0</v>
      </c>
    </row>
    <row r="252" spans="1:7" x14ac:dyDescent="0.3">
      <c r="A252" s="1">
        <f t="shared" ca="1" si="13"/>
        <v>0</v>
      </c>
      <c r="G252" s="1">
        <f t="shared" ca="1" si="12"/>
        <v>0</v>
      </c>
    </row>
    <row r="253" spans="1:7" x14ac:dyDescent="0.3">
      <c r="A253" s="1">
        <f t="shared" ca="1" si="13"/>
        <v>0</v>
      </c>
      <c r="G253" s="1">
        <f t="shared" ca="1" si="12"/>
        <v>0</v>
      </c>
    </row>
    <row r="254" spans="1:7" x14ac:dyDescent="0.3">
      <c r="A254" s="1">
        <f t="shared" ca="1" si="13"/>
        <v>0</v>
      </c>
      <c r="G254" s="1">
        <f t="shared" ca="1" si="12"/>
        <v>0</v>
      </c>
    </row>
    <row r="255" spans="1:7" x14ac:dyDescent="0.3">
      <c r="A255" s="1">
        <f t="shared" ca="1" si="13"/>
        <v>0</v>
      </c>
      <c r="G255" s="1">
        <f t="shared" ref="G255:G318" ca="1" si="14">OFFSET($H255,0,LangOffset,1,1)</f>
        <v>0</v>
      </c>
    </row>
    <row r="256" spans="1:7" x14ac:dyDescent="0.3">
      <c r="A256" s="1">
        <f t="shared" ca="1" si="13"/>
        <v>0</v>
      </c>
      <c r="G256" s="1">
        <f t="shared" ca="1" si="14"/>
        <v>0</v>
      </c>
    </row>
    <row r="257" spans="1:7" x14ac:dyDescent="0.3">
      <c r="A257" s="1">
        <f t="shared" ca="1" si="13"/>
        <v>0</v>
      </c>
      <c r="G257" s="1">
        <f t="shared" ca="1" si="14"/>
        <v>0</v>
      </c>
    </row>
    <row r="258" spans="1:7" x14ac:dyDescent="0.3">
      <c r="A258" s="1">
        <f t="shared" ca="1" si="13"/>
        <v>0</v>
      </c>
      <c r="G258" s="1">
        <f t="shared" ca="1" si="14"/>
        <v>0</v>
      </c>
    </row>
    <row r="259" spans="1:7" x14ac:dyDescent="0.3">
      <c r="A259" s="1">
        <f t="shared" ca="1" si="13"/>
        <v>0</v>
      </c>
      <c r="G259" s="1">
        <f t="shared" ca="1" si="14"/>
        <v>0</v>
      </c>
    </row>
    <row r="260" spans="1:7" x14ac:dyDescent="0.3">
      <c r="A260" s="1">
        <f t="shared" ca="1" si="13"/>
        <v>0</v>
      </c>
      <c r="G260" s="1">
        <f t="shared" ca="1" si="14"/>
        <v>0</v>
      </c>
    </row>
    <row r="261" spans="1:7" x14ac:dyDescent="0.3">
      <c r="A261" s="1">
        <f t="shared" ca="1" si="13"/>
        <v>0</v>
      </c>
      <c r="G261" s="1">
        <f t="shared" ca="1" si="14"/>
        <v>0</v>
      </c>
    </row>
    <row r="262" spans="1:7" x14ac:dyDescent="0.3">
      <c r="A262" s="1">
        <f t="shared" ca="1" si="13"/>
        <v>0</v>
      </c>
      <c r="G262" s="1">
        <f t="shared" ca="1" si="14"/>
        <v>0</v>
      </c>
    </row>
    <row r="263" spans="1:7" x14ac:dyDescent="0.3">
      <c r="A263" s="1">
        <f t="shared" ca="1" si="13"/>
        <v>0</v>
      </c>
      <c r="G263" s="1">
        <f t="shared" ca="1" si="14"/>
        <v>0</v>
      </c>
    </row>
    <row r="264" spans="1:7" x14ac:dyDescent="0.3">
      <c r="A264" s="1">
        <f t="shared" ca="1" si="13"/>
        <v>0</v>
      </c>
      <c r="G264" s="1">
        <f t="shared" ca="1" si="14"/>
        <v>0</v>
      </c>
    </row>
    <row r="265" spans="1:7" x14ac:dyDescent="0.3">
      <c r="A265" s="1">
        <f t="shared" ca="1" si="13"/>
        <v>0</v>
      </c>
      <c r="G265" s="1">
        <f t="shared" ca="1" si="14"/>
        <v>0</v>
      </c>
    </row>
    <row r="266" spans="1:7" x14ac:dyDescent="0.3">
      <c r="A266" s="1">
        <f t="shared" ca="1" si="13"/>
        <v>0</v>
      </c>
      <c r="G266" s="1">
        <f t="shared" ca="1" si="14"/>
        <v>0</v>
      </c>
    </row>
    <row r="267" spans="1:7" x14ac:dyDescent="0.3">
      <c r="A267" s="1">
        <f t="shared" ca="1" si="13"/>
        <v>0</v>
      </c>
      <c r="G267" s="1">
        <f t="shared" ca="1" si="14"/>
        <v>0</v>
      </c>
    </row>
    <row r="268" spans="1:7" x14ac:dyDescent="0.3">
      <c r="A268" s="1">
        <f t="shared" ca="1" si="13"/>
        <v>0</v>
      </c>
      <c r="G268" s="1">
        <f t="shared" ca="1" si="14"/>
        <v>0</v>
      </c>
    </row>
    <row r="269" spans="1:7" x14ac:dyDescent="0.3">
      <c r="A269" s="1">
        <f t="shared" ca="1" si="13"/>
        <v>0</v>
      </c>
      <c r="G269" s="1">
        <f t="shared" ca="1" si="14"/>
        <v>0</v>
      </c>
    </row>
    <row r="270" spans="1:7" x14ac:dyDescent="0.3">
      <c r="A270" s="1">
        <f t="shared" ca="1" si="13"/>
        <v>0</v>
      </c>
      <c r="G270" s="1">
        <f t="shared" ca="1" si="14"/>
        <v>0</v>
      </c>
    </row>
    <row r="271" spans="1:7" x14ac:dyDescent="0.3">
      <c r="A271" s="1">
        <f t="shared" ca="1" si="13"/>
        <v>0</v>
      </c>
      <c r="G271" s="1">
        <f t="shared" ca="1" si="14"/>
        <v>0</v>
      </c>
    </row>
    <row r="272" spans="1:7" x14ac:dyDescent="0.3">
      <c r="A272" s="1">
        <f t="shared" ca="1" si="13"/>
        <v>0</v>
      </c>
      <c r="G272" s="1">
        <f t="shared" ca="1" si="14"/>
        <v>0</v>
      </c>
    </row>
    <row r="273" spans="1:7" x14ac:dyDescent="0.3">
      <c r="A273" s="1">
        <f t="shared" ca="1" si="13"/>
        <v>0</v>
      </c>
      <c r="G273" s="1">
        <f t="shared" ca="1" si="14"/>
        <v>0</v>
      </c>
    </row>
    <row r="274" spans="1:7" x14ac:dyDescent="0.3">
      <c r="A274" s="1">
        <f t="shared" ca="1" si="13"/>
        <v>0</v>
      </c>
      <c r="G274" s="1">
        <f t="shared" ca="1" si="14"/>
        <v>0</v>
      </c>
    </row>
    <row r="275" spans="1:7" x14ac:dyDescent="0.3">
      <c r="A275" s="1">
        <f t="shared" ca="1" si="13"/>
        <v>0</v>
      </c>
      <c r="G275" s="1">
        <f t="shared" ca="1" si="14"/>
        <v>0</v>
      </c>
    </row>
    <row r="276" spans="1:7" x14ac:dyDescent="0.3">
      <c r="A276" s="1">
        <f t="shared" ca="1" si="13"/>
        <v>0</v>
      </c>
      <c r="G276" s="1">
        <f t="shared" ca="1" si="14"/>
        <v>0</v>
      </c>
    </row>
    <row r="277" spans="1:7" x14ac:dyDescent="0.3">
      <c r="A277" s="1">
        <f t="shared" ca="1" si="13"/>
        <v>0</v>
      </c>
      <c r="G277" s="1">
        <f t="shared" ca="1" si="14"/>
        <v>0</v>
      </c>
    </row>
    <row r="278" spans="1:7" x14ac:dyDescent="0.3">
      <c r="A278" s="1">
        <f t="shared" ca="1" si="13"/>
        <v>0</v>
      </c>
      <c r="G278" s="1">
        <f t="shared" ca="1" si="14"/>
        <v>0</v>
      </c>
    </row>
    <row r="279" spans="1:7" x14ac:dyDescent="0.3">
      <c r="A279" s="1">
        <f t="shared" ca="1" si="13"/>
        <v>0</v>
      </c>
      <c r="G279" s="1">
        <f t="shared" ca="1" si="14"/>
        <v>0</v>
      </c>
    </row>
    <row r="280" spans="1:7" x14ac:dyDescent="0.3">
      <c r="A280" s="1">
        <f t="shared" ca="1" si="13"/>
        <v>0</v>
      </c>
      <c r="G280" s="1">
        <f t="shared" ca="1" si="14"/>
        <v>0</v>
      </c>
    </row>
    <row r="281" spans="1:7" x14ac:dyDescent="0.3">
      <c r="A281" s="1">
        <f t="shared" ca="1" si="13"/>
        <v>0</v>
      </c>
      <c r="G281" s="1">
        <f t="shared" ca="1" si="14"/>
        <v>0</v>
      </c>
    </row>
    <row r="282" spans="1:7" x14ac:dyDescent="0.3">
      <c r="A282" s="1">
        <f t="shared" ca="1" si="13"/>
        <v>0</v>
      </c>
      <c r="G282" s="1">
        <f t="shared" ca="1" si="14"/>
        <v>0</v>
      </c>
    </row>
    <row r="283" spans="1:7" x14ac:dyDescent="0.3">
      <c r="A283" s="1">
        <f t="shared" ca="1" si="13"/>
        <v>0</v>
      </c>
      <c r="G283" s="1">
        <f t="shared" ca="1" si="14"/>
        <v>0</v>
      </c>
    </row>
    <row r="284" spans="1:7" x14ac:dyDescent="0.3">
      <c r="A284" s="1">
        <f t="shared" ca="1" si="13"/>
        <v>0</v>
      </c>
      <c r="G284" s="1">
        <f t="shared" ca="1" si="14"/>
        <v>0</v>
      </c>
    </row>
    <row r="285" spans="1:7" x14ac:dyDescent="0.3">
      <c r="A285" s="1">
        <f t="shared" ca="1" si="13"/>
        <v>0</v>
      </c>
      <c r="G285" s="1">
        <f t="shared" ca="1" si="14"/>
        <v>0</v>
      </c>
    </row>
    <row r="286" spans="1:7" x14ac:dyDescent="0.3">
      <c r="A286" s="1">
        <f t="shared" ref="A286:A349" ca="1" si="15">OFFSET($B286,0,LangOffset,1,1)</f>
        <v>0</v>
      </c>
      <c r="G286" s="1">
        <f t="shared" ca="1" si="14"/>
        <v>0</v>
      </c>
    </row>
    <row r="287" spans="1:7" x14ac:dyDescent="0.3">
      <c r="A287" s="1">
        <f t="shared" ca="1" si="15"/>
        <v>0</v>
      </c>
      <c r="G287" s="1">
        <f t="shared" ca="1" si="14"/>
        <v>0</v>
      </c>
    </row>
    <row r="288" spans="1:7" x14ac:dyDescent="0.3">
      <c r="A288" s="1">
        <f t="shared" ca="1" si="15"/>
        <v>0</v>
      </c>
      <c r="G288" s="1">
        <f t="shared" ca="1" si="14"/>
        <v>0</v>
      </c>
    </row>
    <row r="289" spans="1:7" x14ac:dyDescent="0.3">
      <c r="A289" s="1">
        <f t="shared" ca="1" si="15"/>
        <v>0</v>
      </c>
      <c r="G289" s="1">
        <f t="shared" ca="1" si="14"/>
        <v>0</v>
      </c>
    </row>
    <row r="290" spans="1:7" x14ac:dyDescent="0.3">
      <c r="A290" s="1">
        <f t="shared" ca="1" si="15"/>
        <v>0</v>
      </c>
      <c r="G290" s="1">
        <f t="shared" ca="1" si="14"/>
        <v>0</v>
      </c>
    </row>
    <row r="291" spans="1:7" x14ac:dyDescent="0.3">
      <c r="A291" s="1">
        <f t="shared" ca="1" si="15"/>
        <v>0</v>
      </c>
      <c r="G291" s="1">
        <f t="shared" ca="1" si="14"/>
        <v>0</v>
      </c>
    </row>
    <row r="292" spans="1:7" x14ac:dyDescent="0.3">
      <c r="A292" s="1">
        <f t="shared" ca="1" si="15"/>
        <v>0</v>
      </c>
      <c r="G292" s="1">
        <f t="shared" ca="1" si="14"/>
        <v>0</v>
      </c>
    </row>
    <row r="293" spans="1:7" x14ac:dyDescent="0.3">
      <c r="A293" s="1">
        <f t="shared" ca="1" si="15"/>
        <v>0</v>
      </c>
      <c r="G293" s="1">
        <f t="shared" ca="1" si="14"/>
        <v>0</v>
      </c>
    </row>
    <row r="294" spans="1:7" x14ac:dyDescent="0.3">
      <c r="A294" s="1">
        <f t="shared" ca="1" si="15"/>
        <v>0</v>
      </c>
      <c r="G294" s="1">
        <f t="shared" ca="1" si="14"/>
        <v>0</v>
      </c>
    </row>
    <row r="295" spans="1:7" x14ac:dyDescent="0.3">
      <c r="A295" s="1">
        <f t="shared" ca="1" si="15"/>
        <v>0</v>
      </c>
      <c r="G295" s="1">
        <f t="shared" ca="1" si="14"/>
        <v>0</v>
      </c>
    </row>
    <row r="296" spans="1:7" x14ac:dyDescent="0.3">
      <c r="A296" s="1">
        <f t="shared" ca="1" si="15"/>
        <v>0</v>
      </c>
      <c r="G296" s="1">
        <f t="shared" ca="1" si="14"/>
        <v>0</v>
      </c>
    </row>
    <row r="297" spans="1:7" x14ac:dyDescent="0.3">
      <c r="A297" s="1">
        <f t="shared" ca="1" si="15"/>
        <v>0</v>
      </c>
      <c r="G297" s="1">
        <f t="shared" ca="1" si="14"/>
        <v>0</v>
      </c>
    </row>
    <row r="298" spans="1:7" x14ac:dyDescent="0.3">
      <c r="A298" s="1">
        <f t="shared" ca="1" si="15"/>
        <v>0</v>
      </c>
      <c r="G298" s="1">
        <f t="shared" ca="1" si="14"/>
        <v>0</v>
      </c>
    </row>
    <row r="299" spans="1:7" x14ac:dyDescent="0.3">
      <c r="A299" s="1">
        <f t="shared" ca="1" si="15"/>
        <v>0</v>
      </c>
      <c r="G299" s="1">
        <f t="shared" ca="1" si="14"/>
        <v>0</v>
      </c>
    </row>
    <row r="300" spans="1:7" x14ac:dyDescent="0.3">
      <c r="A300" s="1">
        <f t="shared" ca="1" si="15"/>
        <v>0</v>
      </c>
      <c r="G300" s="1">
        <f t="shared" ca="1" si="14"/>
        <v>0</v>
      </c>
    </row>
    <row r="301" spans="1:7" x14ac:dyDescent="0.3">
      <c r="A301" s="1">
        <f t="shared" ca="1" si="15"/>
        <v>0</v>
      </c>
      <c r="G301" s="1">
        <f t="shared" ca="1" si="14"/>
        <v>0</v>
      </c>
    </row>
    <row r="302" spans="1:7" x14ac:dyDescent="0.3">
      <c r="A302" s="1">
        <f t="shared" ca="1" si="15"/>
        <v>0</v>
      </c>
      <c r="G302" s="1">
        <f t="shared" ca="1" si="14"/>
        <v>0</v>
      </c>
    </row>
    <row r="303" spans="1:7" x14ac:dyDescent="0.3">
      <c r="A303" s="1">
        <f t="shared" ca="1" si="15"/>
        <v>0</v>
      </c>
      <c r="G303" s="1">
        <f t="shared" ca="1" si="14"/>
        <v>0</v>
      </c>
    </row>
    <row r="304" spans="1:7" x14ac:dyDescent="0.3">
      <c r="A304" s="1">
        <f t="shared" ca="1" si="15"/>
        <v>0</v>
      </c>
      <c r="G304" s="1">
        <f t="shared" ca="1" si="14"/>
        <v>0</v>
      </c>
    </row>
    <row r="305" spans="1:7" x14ac:dyDescent="0.3">
      <c r="A305" s="1">
        <f t="shared" ca="1" si="15"/>
        <v>0</v>
      </c>
      <c r="G305" s="1">
        <f t="shared" ca="1" si="14"/>
        <v>0</v>
      </c>
    </row>
    <row r="306" spans="1:7" x14ac:dyDescent="0.3">
      <c r="A306" s="1">
        <f t="shared" ca="1" si="15"/>
        <v>0</v>
      </c>
      <c r="G306" s="1">
        <f t="shared" ca="1" si="14"/>
        <v>0</v>
      </c>
    </row>
    <row r="307" spans="1:7" x14ac:dyDescent="0.3">
      <c r="A307" s="1">
        <f t="shared" ca="1" si="15"/>
        <v>0</v>
      </c>
      <c r="G307" s="1">
        <f t="shared" ca="1" si="14"/>
        <v>0</v>
      </c>
    </row>
    <row r="308" spans="1:7" x14ac:dyDescent="0.3">
      <c r="A308" s="1">
        <f t="shared" ca="1" si="15"/>
        <v>0</v>
      </c>
      <c r="G308" s="1">
        <f t="shared" ca="1" si="14"/>
        <v>0</v>
      </c>
    </row>
    <row r="309" spans="1:7" x14ac:dyDescent="0.3">
      <c r="A309" s="1">
        <f t="shared" ca="1" si="15"/>
        <v>0</v>
      </c>
      <c r="G309" s="1">
        <f t="shared" ca="1" si="14"/>
        <v>0</v>
      </c>
    </row>
    <row r="310" spans="1:7" x14ac:dyDescent="0.3">
      <c r="A310" s="1">
        <f t="shared" ca="1" si="15"/>
        <v>0</v>
      </c>
      <c r="G310" s="1">
        <f t="shared" ca="1" si="14"/>
        <v>0</v>
      </c>
    </row>
    <row r="311" spans="1:7" x14ac:dyDescent="0.3">
      <c r="A311" s="1">
        <f t="shared" ca="1" si="15"/>
        <v>0</v>
      </c>
      <c r="G311" s="1">
        <f t="shared" ca="1" si="14"/>
        <v>0</v>
      </c>
    </row>
    <row r="312" spans="1:7" x14ac:dyDescent="0.3">
      <c r="A312" s="1">
        <f t="shared" ca="1" si="15"/>
        <v>0</v>
      </c>
      <c r="G312" s="1">
        <f t="shared" ca="1" si="14"/>
        <v>0</v>
      </c>
    </row>
    <row r="313" spans="1:7" x14ac:dyDescent="0.3">
      <c r="A313" s="1">
        <f t="shared" ca="1" si="15"/>
        <v>0</v>
      </c>
      <c r="G313" s="1">
        <f t="shared" ca="1" si="14"/>
        <v>0</v>
      </c>
    </row>
    <row r="314" spans="1:7" x14ac:dyDescent="0.3">
      <c r="A314" s="1">
        <f t="shared" ca="1" si="15"/>
        <v>0</v>
      </c>
      <c r="G314" s="1">
        <f t="shared" ca="1" si="14"/>
        <v>0</v>
      </c>
    </row>
    <row r="315" spans="1:7" x14ac:dyDescent="0.3">
      <c r="A315" s="1">
        <f t="shared" ca="1" si="15"/>
        <v>0</v>
      </c>
      <c r="G315" s="1">
        <f t="shared" ca="1" si="14"/>
        <v>0</v>
      </c>
    </row>
    <row r="316" spans="1:7" x14ac:dyDescent="0.3">
      <c r="A316" s="1">
        <f t="shared" ca="1" si="15"/>
        <v>0</v>
      </c>
      <c r="G316" s="1">
        <f t="shared" ca="1" si="14"/>
        <v>0</v>
      </c>
    </row>
    <row r="317" spans="1:7" x14ac:dyDescent="0.3">
      <c r="A317" s="1">
        <f t="shared" ca="1" si="15"/>
        <v>0</v>
      </c>
      <c r="G317" s="1">
        <f t="shared" ca="1" si="14"/>
        <v>0</v>
      </c>
    </row>
    <row r="318" spans="1:7" x14ac:dyDescent="0.3">
      <c r="A318" s="1">
        <f t="shared" ca="1" si="15"/>
        <v>0</v>
      </c>
      <c r="G318" s="1">
        <f t="shared" ca="1" si="14"/>
        <v>0</v>
      </c>
    </row>
    <row r="319" spans="1:7" x14ac:dyDescent="0.3">
      <c r="A319" s="1">
        <f t="shared" ca="1" si="15"/>
        <v>0</v>
      </c>
      <c r="G319" s="1">
        <f t="shared" ref="G319:G382" ca="1" si="16">OFFSET($H319,0,LangOffset,1,1)</f>
        <v>0</v>
      </c>
    </row>
    <row r="320" spans="1:7" x14ac:dyDescent="0.3">
      <c r="A320" s="1">
        <f t="shared" ca="1" si="15"/>
        <v>0</v>
      </c>
      <c r="G320" s="1">
        <f t="shared" ca="1" si="16"/>
        <v>0</v>
      </c>
    </row>
    <row r="321" spans="1:7" x14ac:dyDescent="0.3">
      <c r="A321" s="1">
        <f t="shared" ca="1" si="15"/>
        <v>0</v>
      </c>
      <c r="G321" s="1">
        <f t="shared" ca="1" si="16"/>
        <v>0</v>
      </c>
    </row>
    <row r="322" spans="1:7" x14ac:dyDescent="0.3">
      <c r="A322" s="1">
        <f t="shared" ca="1" si="15"/>
        <v>0</v>
      </c>
      <c r="G322" s="1">
        <f t="shared" ca="1" si="16"/>
        <v>0</v>
      </c>
    </row>
    <row r="323" spans="1:7" x14ac:dyDescent="0.3">
      <c r="A323" s="1">
        <f t="shared" ca="1" si="15"/>
        <v>0</v>
      </c>
      <c r="G323" s="1">
        <f t="shared" ca="1" si="16"/>
        <v>0</v>
      </c>
    </row>
    <row r="324" spans="1:7" x14ac:dyDescent="0.3">
      <c r="A324" s="1">
        <f t="shared" ca="1" si="15"/>
        <v>0</v>
      </c>
      <c r="G324" s="1">
        <f t="shared" ca="1" si="16"/>
        <v>0</v>
      </c>
    </row>
    <row r="325" spans="1:7" x14ac:dyDescent="0.3">
      <c r="A325" s="1">
        <f t="shared" ca="1" si="15"/>
        <v>0</v>
      </c>
      <c r="G325" s="1">
        <f t="shared" ca="1" si="16"/>
        <v>0</v>
      </c>
    </row>
    <row r="326" spans="1:7" x14ac:dyDescent="0.3">
      <c r="A326" s="1">
        <f t="shared" ca="1" si="15"/>
        <v>0</v>
      </c>
      <c r="G326" s="1">
        <f t="shared" ca="1" si="16"/>
        <v>0</v>
      </c>
    </row>
    <row r="327" spans="1:7" x14ac:dyDescent="0.3">
      <c r="A327" s="1">
        <f t="shared" ca="1" si="15"/>
        <v>0</v>
      </c>
      <c r="G327" s="1">
        <f t="shared" ca="1" si="16"/>
        <v>0</v>
      </c>
    </row>
    <row r="328" spans="1:7" x14ac:dyDescent="0.3">
      <c r="A328" s="1">
        <f t="shared" ca="1" si="15"/>
        <v>0</v>
      </c>
      <c r="G328" s="1">
        <f t="shared" ca="1" si="16"/>
        <v>0</v>
      </c>
    </row>
    <row r="329" spans="1:7" x14ac:dyDescent="0.3">
      <c r="A329" s="1">
        <f t="shared" ca="1" si="15"/>
        <v>0</v>
      </c>
      <c r="G329" s="1">
        <f t="shared" ca="1" si="16"/>
        <v>0</v>
      </c>
    </row>
    <row r="330" spans="1:7" x14ac:dyDescent="0.3">
      <c r="A330" s="1">
        <f t="shared" ca="1" si="15"/>
        <v>0</v>
      </c>
      <c r="G330" s="1">
        <f t="shared" ca="1" si="16"/>
        <v>0</v>
      </c>
    </row>
    <row r="331" spans="1:7" x14ac:dyDescent="0.3">
      <c r="A331" s="1">
        <f t="shared" ca="1" si="15"/>
        <v>0</v>
      </c>
      <c r="G331" s="1">
        <f t="shared" ca="1" si="16"/>
        <v>0</v>
      </c>
    </row>
    <row r="332" spans="1:7" x14ac:dyDescent="0.3">
      <c r="A332" s="1">
        <f t="shared" ca="1" si="15"/>
        <v>0</v>
      </c>
      <c r="G332" s="1">
        <f t="shared" ca="1" si="16"/>
        <v>0</v>
      </c>
    </row>
    <row r="333" spans="1:7" x14ac:dyDescent="0.3">
      <c r="A333" s="1">
        <f t="shared" ca="1" si="15"/>
        <v>0</v>
      </c>
      <c r="G333" s="1">
        <f t="shared" ca="1" si="16"/>
        <v>0</v>
      </c>
    </row>
    <row r="334" spans="1:7" x14ac:dyDescent="0.3">
      <c r="A334" s="1">
        <f t="shared" ca="1" si="15"/>
        <v>0</v>
      </c>
      <c r="G334" s="1">
        <f t="shared" ca="1" si="16"/>
        <v>0</v>
      </c>
    </row>
    <row r="335" spans="1:7" x14ac:dyDescent="0.3">
      <c r="A335" s="1">
        <f t="shared" ca="1" si="15"/>
        <v>0</v>
      </c>
      <c r="G335" s="1">
        <f t="shared" ca="1" si="16"/>
        <v>0</v>
      </c>
    </row>
    <row r="336" spans="1:7" x14ac:dyDescent="0.3">
      <c r="A336" s="1">
        <f t="shared" ca="1" si="15"/>
        <v>0</v>
      </c>
      <c r="G336" s="1">
        <f t="shared" ca="1" si="16"/>
        <v>0</v>
      </c>
    </row>
    <row r="337" spans="1:7" x14ac:dyDescent="0.3">
      <c r="A337" s="1">
        <f t="shared" ca="1" si="15"/>
        <v>0</v>
      </c>
      <c r="G337" s="1">
        <f t="shared" ca="1" si="16"/>
        <v>0</v>
      </c>
    </row>
    <row r="338" spans="1:7" x14ac:dyDescent="0.3">
      <c r="A338" s="1">
        <f t="shared" ca="1" si="15"/>
        <v>0</v>
      </c>
      <c r="G338" s="1">
        <f t="shared" ca="1" si="16"/>
        <v>0</v>
      </c>
    </row>
    <row r="339" spans="1:7" x14ac:dyDescent="0.3">
      <c r="A339" s="1">
        <f t="shared" ca="1" si="15"/>
        <v>0</v>
      </c>
      <c r="G339" s="1">
        <f t="shared" ca="1" si="16"/>
        <v>0</v>
      </c>
    </row>
    <row r="340" spans="1:7" x14ac:dyDescent="0.3">
      <c r="A340" s="1">
        <f t="shared" ca="1" si="15"/>
        <v>0</v>
      </c>
      <c r="G340" s="1">
        <f t="shared" ca="1" si="16"/>
        <v>0</v>
      </c>
    </row>
    <row r="341" spans="1:7" x14ac:dyDescent="0.3">
      <c r="A341" s="1">
        <f t="shared" ca="1" si="15"/>
        <v>0</v>
      </c>
      <c r="G341" s="1">
        <f t="shared" ca="1" si="16"/>
        <v>0</v>
      </c>
    </row>
    <row r="342" spans="1:7" x14ac:dyDescent="0.3">
      <c r="A342" s="1">
        <f t="shared" ca="1" si="15"/>
        <v>0</v>
      </c>
      <c r="G342" s="1">
        <f t="shared" ca="1" si="16"/>
        <v>0</v>
      </c>
    </row>
    <row r="343" spans="1:7" x14ac:dyDescent="0.3">
      <c r="A343" s="1">
        <f t="shared" ca="1" si="15"/>
        <v>0</v>
      </c>
      <c r="G343" s="1">
        <f t="shared" ca="1" si="16"/>
        <v>0</v>
      </c>
    </row>
    <row r="344" spans="1:7" x14ac:dyDescent="0.3">
      <c r="A344" s="1">
        <f t="shared" ca="1" si="15"/>
        <v>0</v>
      </c>
      <c r="G344" s="1">
        <f t="shared" ca="1" si="16"/>
        <v>0</v>
      </c>
    </row>
    <row r="345" spans="1:7" x14ac:dyDescent="0.3">
      <c r="A345" s="1">
        <f t="shared" ca="1" si="15"/>
        <v>0</v>
      </c>
      <c r="G345" s="1">
        <f t="shared" ca="1" si="16"/>
        <v>0</v>
      </c>
    </row>
    <row r="346" spans="1:7" x14ac:dyDescent="0.3">
      <c r="A346" s="1">
        <f t="shared" ca="1" si="15"/>
        <v>0</v>
      </c>
      <c r="G346" s="1">
        <f t="shared" ca="1" si="16"/>
        <v>0</v>
      </c>
    </row>
    <row r="347" spans="1:7" x14ac:dyDescent="0.3">
      <c r="A347" s="1">
        <f t="shared" ca="1" si="15"/>
        <v>0</v>
      </c>
      <c r="G347" s="1">
        <f t="shared" ca="1" si="16"/>
        <v>0</v>
      </c>
    </row>
    <row r="348" spans="1:7" x14ac:dyDescent="0.3">
      <c r="A348" s="1">
        <f t="shared" ca="1" si="15"/>
        <v>0</v>
      </c>
      <c r="G348" s="1">
        <f t="shared" ca="1" si="16"/>
        <v>0</v>
      </c>
    </row>
    <row r="349" spans="1:7" x14ac:dyDescent="0.3">
      <c r="A349" s="1">
        <f t="shared" ca="1" si="15"/>
        <v>0</v>
      </c>
      <c r="G349" s="1">
        <f t="shared" ca="1" si="16"/>
        <v>0</v>
      </c>
    </row>
    <row r="350" spans="1:7" x14ac:dyDescent="0.3">
      <c r="A350" s="1">
        <f t="shared" ref="A350:A413" ca="1" si="17">OFFSET($B350,0,LangOffset,1,1)</f>
        <v>0</v>
      </c>
      <c r="G350" s="1">
        <f t="shared" ca="1" si="16"/>
        <v>0</v>
      </c>
    </row>
    <row r="351" spans="1:7" x14ac:dyDescent="0.3">
      <c r="A351" s="1">
        <f t="shared" ca="1" si="17"/>
        <v>0</v>
      </c>
      <c r="G351" s="1">
        <f t="shared" ca="1" si="16"/>
        <v>0</v>
      </c>
    </row>
    <row r="352" spans="1:7" x14ac:dyDescent="0.3">
      <c r="A352" s="1">
        <f t="shared" ca="1" si="17"/>
        <v>0</v>
      </c>
      <c r="G352" s="1">
        <f t="shared" ca="1" si="16"/>
        <v>0</v>
      </c>
    </row>
    <row r="353" spans="1:7" x14ac:dyDescent="0.3">
      <c r="A353" s="1">
        <f t="shared" ca="1" si="17"/>
        <v>0</v>
      </c>
      <c r="G353" s="1">
        <f t="shared" ca="1" si="16"/>
        <v>0</v>
      </c>
    </row>
    <row r="354" spans="1:7" x14ac:dyDescent="0.3">
      <c r="A354" s="1">
        <f t="shared" ca="1" si="17"/>
        <v>0</v>
      </c>
      <c r="G354" s="1">
        <f t="shared" ca="1" si="16"/>
        <v>0</v>
      </c>
    </row>
    <row r="355" spans="1:7" x14ac:dyDescent="0.3">
      <c r="A355" s="1">
        <f t="shared" ca="1" si="17"/>
        <v>0</v>
      </c>
      <c r="G355" s="1">
        <f t="shared" ca="1" si="16"/>
        <v>0</v>
      </c>
    </row>
    <row r="356" spans="1:7" x14ac:dyDescent="0.3">
      <c r="A356" s="1">
        <f t="shared" ca="1" si="17"/>
        <v>0</v>
      </c>
      <c r="G356" s="1">
        <f t="shared" ca="1" si="16"/>
        <v>0</v>
      </c>
    </row>
    <row r="357" spans="1:7" x14ac:dyDescent="0.3">
      <c r="A357" s="1">
        <f t="shared" ca="1" si="17"/>
        <v>0</v>
      </c>
      <c r="G357" s="1">
        <f t="shared" ca="1" si="16"/>
        <v>0</v>
      </c>
    </row>
    <row r="358" spans="1:7" x14ac:dyDescent="0.3">
      <c r="A358" s="1">
        <f t="shared" ca="1" si="17"/>
        <v>0</v>
      </c>
      <c r="G358" s="1">
        <f t="shared" ca="1" si="16"/>
        <v>0</v>
      </c>
    </row>
    <row r="359" spans="1:7" x14ac:dyDescent="0.3">
      <c r="A359" s="1">
        <f t="shared" ca="1" si="17"/>
        <v>0</v>
      </c>
      <c r="G359" s="1">
        <f t="shared" ca="1" si="16"/>
        <v>0</v>
      </c>
    </row>
    <row r="360" spans="1:7" x14ac:dyDescent="0.3">
      <c r="A360" s="1">
        <f t="shared" ca="1" si="17"/>
        <v>0</v>
      </c>
      <c r="G360" s="1">
        <f t="shared" ca="1" si="16"/>
        <v>0</v>
      </c>
    </row>
    <row r="361" spans="1:7" x14ac:dyDescent="0.3">
      <c r="A361" s="1">
        <f t="shared" ca="1" si="17"/>
        <v>0</v>
      </c>
      <c r="G361" s="1">
        <f t="shared" ca="1" si="16"/>
        <v>0</v>
      </c>
    </row>
    <row r="362" spans="1:7" x14ac:dyDescent="0.3">
      <c r="A362" s="1">
        <f t="shared" ca="1" si="17"/>
        <v>0</v>
      </c>
      <c r="G362" s="1">
        <f t="shared" ca="1" si="16"/>
        <v>0</v>
      </c>
    </row>
    <row r="363" spans="1:7" x14ac:dyDescent="0.3">
      <c r="A363" s="1">
        <f t="shared" ca="1" si="17"/>
        <v>0</v>
      </c>
      <c r="G363" s="1">
        <f t="shared" ca="1" si="16"/>
        <v>0</v>
      </c>
    </row>
    <row r="364" spans="1:7" x14ac:dyDescent="0.3">
      <c r="A364" s="1">
        <f t="shared" ca="1" si="17"/>
        <v>0</v>
      </c>
      <c r="G364" s="1">
        <f t="shared" ca="1" si="16"/>
        <v>0</v>
      </c>
    </row>
    <row r="365" spans="1:7" x14ac:dyDescent="0.3">
      <c r="A365" s="1">
        <f t="shared" ca="1" si="17"/>
        <v>0</v>
      </c>
      <c r="G365" s="1">
        <f t="shared" ca="1" si="16"/>
        <v>0</v>
      </c>
    </row>
    <row r="366" spans="1:7" x14ac:dyDescent="0.3">
      <c r="A366" s="1">
        <f t="shared" ca="1" si="17"/>
        <v>0</v>
      </c>
      <c r="G366" s="1">
        <f t="shared" ca="1" si="16"/>
        <v>0</v>
      </c>
    </row>
    <row r="367" spans="1:7" x14ac:dyDescent="0.3">
      <c r="A367" s="1">
        <f t="shared" ca="1" si="17"/>
        <v>0</v>
      </c>
      <c r="G367" s="1">
        <f t="shared" ca="1" si="16"/>
        <v>0</v>
      </c>
    </row>
    <row r="368" spans="1:7" x14ac:dyDescent="0.3">
      <c r="A368" s="1">
        <f t="shared" ca="1" si="17"/>
        <v>0</v>
      </c>
      <c r="G368" s="1">
        <f t="shared" ca="1" si="16"/>
        <v>0</v>
      </c>
    </row>
    <row r="369" spans="1:7" x14ac:dyDescent="0.3">
      <c r="A369" s="1">
        <f t="shared" ca="1" si="17"/>
        <v>0</v>
      </c>
      <c r="G369" s="1">
        <f t="shared" ca="1" si="16"/>
        <v>0</v>
      </c>
    </row>
    <row r="370" spans="1:7" x14ac:dyDescent="0.3">
      <c r="A370" s="1">
        <f t="shared" ca="1" si="17"/>
        <v>0</v>
      </c>
      <c r="G370" s="1">
        <f t="shared" ca="1" si="16"/>
        <v>0</v>
      </c>
    </row>
    <row r="371" spans="1:7" x14ac:dyDescent="0.3">
      <c r="A371" s="1">
        <f t="shared" ca="1" si="17"/>
        <v>0</v>
      </c>
      <c r="G371" s="1">
        <f t="shared" ca="1" si="16"/>
        <v>0</v>
      </c>
    </row>
    <row r="372" spans="1:7" x14ac:dyDescent="0.3">
      <c r="A372" s="1">
        <f t="shared" ca="1" si="17"/>
        <v>0</v>
      </c>
      <c r="G372" s="1">
        <f t="shared" ca="1" si="16"/>
        <v>0</v>
      </c>
    </row>
    <row r="373" spans="1:7" x14ac:dyDescent="0.3">
      <c r="A373" s="1">
        <f t="shared" ca="1" si="17"/>
        <v>0</v>
      </c>
      <c r="G373" s="1">
        <f t="shared" ca="1" si="16"/>
        <v>0</v>
      </c>
    </row>
    <row r="374" spans="1:7" x14ac:dyDescent="0.3">
      <c r="A374" s="1">
        <f t="shared" ca="1" si="17"/>
        <v>0</v>
      </c>
      <c r="G374" s="1">
        <f t="shared" ca="1" si="16"/>
        <v>0</v>
      </c>
    </row>
    <row r="375" spans="1:7" x14ac:dyDescent="0.3">
      <c r="A375" s="1">
        <f t="shared" ca="1" si="17"/>
        <v>0</v>
      </c>
      <c r="G375" s="1">
        <f t="shared" ca="1" si="16"/>
        <v>0</v>
      </c>
    </row>
    <row r="376" spans="1:7" x14ac:dyDescent="0.3">
      <c r="A376" s="1">
        <f t="shared" ca="1" si="17"/>
        <v>0</v>
      </c>
      <c r="G376" s="1">
        <f t="shared" ca="1" si="16"/>
        <v>0</v>
      </c>
    </row>
    <row r="377" spans="1:7" x14ac:dyDescent="0.3">
      <c r="A377" s="1">
        <f t="shared" ca="1" si="17"/>
        <v>0</v>
      </c>
      <c r="G377" s="1">
        <f t="shared" ca="1" si="16"/>
        <v>0</v>
      </c>
    </row>
    <row r="378" spans="1:7" x14ac:dyDescent="0.3">
      <c r="A378" s="1">
        <f t="shared" ca="1" si="17"/>
        <v>0</v>
      </c>
      <c r="G378" s="1">
        <f t="shared" ca="1" si="16"/>
        <v>0</v>
      </c>
    </row>
    <row r="379" spans="1:7" x14ac:dyDescent="0.3">
      <c r="A379" s="1">
        <f t="shared" ca="1" si="17"/>
        <v>0</v>
      </c>
      <c r="G379" s="1">
        <f t="shared" ca="1" si="16"/>
        <v>0</v>
      </c>
    </row>
    <row r="380" spans="1:7" x14ac:dyDescent="0.3">
      <c r="A380" s="1">
        <f t="shared" ca="1" si="17"/>
        <v>0</v>
      </c>
      <c r="G380" s="1">
        <f t="shared" ca="1" si="16"/>
        <v>0</v>
      </c>
    </row>
    <row r="381" spans="1:7" x14ac:dyDescent="0.3">
      <c r="A381" s="1">
        <f t="shared" ca="1" si="17"/>
        <v>0</v>
      </c>
      <c r="G381" s="1">
        <f t="shared" ca="1" si="16"/>
        <v>0</v>
      </c>
    </row>
    <row r="382" spans="1:7" x14ac:dyDescent="0.3">
      <c r="A382" s="1">
        <f t="shared" ca="1" si="17"/>
        <v>0</v>
      </c>
      <c r="G382" s="1">
        <f t="shared" ca="1" si="16"/>
        <v>0</v>
      </c>
    </row>
    <row r="383" spans="1:7" x14ac:dyDescent="0.3">
      <c r="A383" s="1">
        <f t="shared" ca="1" si="17"/>
        <v>0</v>
      </c>
      <c r="G383" s="1">
        <f t="shared" ref="G383:G446" ca="1" si="18">OFFSET($H383,0,LangOffset,1,1)</f>
        <v>0</v>
      </c>
    </row>
    <row r="384" spans="1:7" x14ac:dyDescent="0.3">
      <c r="A384" s="1">
        <f t="shared" ca="1" si="17"/>
        <v>0</v>
      </c>
      <c r="G384" s="1">
        <f t="shared" ca="1" si="18"/>
        <v>0</v>
      </c>
    </row>
    <row r="385" spans="1:7" x14ac:dyDescent="0.3">
      <c r="A385" s="1">
        <f t="shared" ca="1" si="17"/>
        <v>0</v>
      </c>
      <c r="G385" s="1">
        <f t="shared" ca="1" si="18"/>
        <v>0</v>
      </c>
    </row>
    <row r="386" spans="1:7" x14ac:dyDescent="0.3">
      <c r="A386" s="1">
        <f t="shared" ca="1" si="17"/>
        <v>0</v>
      </c>
      <c r="G386" s="1">
        <f t="shared" ca="1" si="18"/>
        <v>0</v>
      </c>
    </row>
    <row r="387" spans="1:7" x14ac:dyDescent="0.3">
      <c r="A387" s="1">
        <f t="shared" ca="1" si="17"/>
        <v>0</v>
      </c>
      <c r="G387" s="1">
        <f t="shared" ca="1" si="18"/>
        <v>0</v>
      </c>
    </row>
    <row r="388" spans="1:7" x14ac:dyDescent="0.3">
      <c r="A388" s="1">
        <f t="shared" ca="1" si="17"/>
        <v>0</v>
      </c>
      <c r="G388" s="1">
        <f t="shared" ca="1" si="18"/>
        <v>0</v>
      </c>
    </row>
    <row r="389" spans="1:7" x14ac:dyDescent="0.3">
      <c r="A389" s="1">
        <f t="shared" ca="1" si="17"/>
        <v>0</v>
      </c>
      <c r="G389" s="1">
        <f t="shared" ca="1" si="18"/>
        <v>0</v>
      </c>
    </row>
    <row r="390" spans="1:7" x14ac:dyDescent="0.3">
      <c r="A390" s="1">
        <f t="shared" ca="1" si="17"/>
        <v>0</v>
      </c>
      <c r="G390" s="1">
        <f t="shared" ca="1" si="18"/>
        <v>0</v>
      </c>
    </row>
    <row r="391" spans="1:7" x14ac:dyDescent="0.3">
      <c r="A391" s="1">
        <f t="shared" ca="1" si="17"/>
        <v>0</v>
      </c>
      <c r="G391" s="1">
        <f t="shared" ca="1" si="18"/>
        <v>0</v>
      </c>
    </row>
    <row r="392" spans="1:7" x14ac:dyDescent="0.3">
      <c r="A392" s="1">
        <f t="shared" ca="1" si="17"/>
        <v>0</v>
      </c>
      <c r="G392" s="1">
        <f t="shared" ca="1" si="18"/>
        <v>0</v>
      </c>
    </row>
    <row r="393" spans="1:7" x14ac:dyDescent="0.3">
      <c r="A393" s="1">
        <f t="shared" ca="1" si="17"/>
        <v>0</v>
      </c>
      <c r="G393" s="1">
        <f t="shared" ca="1" si="18"/>
        <v>0</v>
      </c>
    </row>
    <row r="394" spans="1:7" x14ac:dyDescent="0.3">
      <c r="A394" s="1">
        <f t="shared" ca="1" si="17"/>
        <v>0</v>
      </c>
      <c r="G394" s="1">
        <f t="shared" ca="1" si="18"/>
        <v>0</v>
      </c>
    </row>
    <row r="395" spans="1:7" x14ac:dyDescent="0.3">
      <c r="A395" s="1">
        <f t="shared" ca="1" si="17"/>
        <v>0</v>
      </c>
      <c r="G395" s="1">
        <f t="shared" ca="1" si="18"/>
        <v>0</v>
      </c>
    </row>
    <row r="396" spans="1:7" x14ac:dyDescent="0.3">
      <c r="A396" s="1">
        <f t="shared" ca="1" si="17"/>
        <v>0</v>
      </c>
      <c r="G396" s="1">
        <f t="shared" ca="1" si="18"/>
        <v>0</v>
      </c>
    </row>
    <row r="397" spans="1:7" x14ac:dyDescent="0.3">
      <c r="A397" s="1">
        <f t="shared" ca="1" si="17"/>
        <v>0</v>
      </c>
      <c r="G397" s="1">
        <f t="shared" ca="1" si="18"/>
        <v>0</v>
      </c>
    </row>
    <row r="398" spans="1:7" x14ac:dyDescent="0.3">
      <c r="A398" s="1">
        <f t="shared" ca="1" si="17"/>
        <v>0</v>
      </c>
      <c r="G398" s="1">
        <f t="shared" ca="1" si="18"/>
        <v>0</v>
      </c>
    </row>
    <row r="399" spans="1:7" x14ac:dyDescent="0.3">
      <c r="A399" s="1">
        <f t="shared" ca="1" si="17"/>
        <v>0</v>
      </c>
      <c r="G399" s="1">
        <f t="shared" ca="1" si="18"/>
        <v>0</v>
      </c>
    </row>
    <row r="400" spans="1:7" x14ac:dyDescent="0.3">
      <c r="A400" s="1">
        <f t="shared" ca="1" si="17"/>
        <v>0</v>
      </c>
      <c r="G400" s="1">
        <f t="shared" ca="1" si="18"/>
        <v>0</v>
      </c>
    </row>
    <row r="401" spans="1:7" x14ac:dyDescent="0.3">
      <c r="A401" s="1">
        <f t="shared" ca="1" si="17"/>
        <v>0</v>
      </c>
      <c r="G401" s="1">
        <f t="shared" ca="1" si="18"/>
        <v>0</v>
      </c>
    </row>
    <row r="402" spans="1:7" x14ac:dyDescent="0.3">
      <c r="A402" s="1">
        <f t="shared" ca="1" si="17"/>
        <v>0</v>
      </c>
      <c r="G402" s="1">
        <f t="shared" ca="1" si="18"/>
        <v>0</v>
      </c>
    </row>
    <row r="403" spans="1:7" x14ac:dyDescent="0.3">
      <c r="A403" s="1">
        <f t="shared" ca="1" si="17"/>
        <v>0</v>
      </c>
      <c r="G403" s="1">
        <f t="shared" ca="1" si="18"/>
        <v>0</v>
      </c>
    </row>
    <row r="404" spans="1:7" x14ac:dyDescent="0.3">
      <c r="A404" s="1">
        <f t="shared" ca="1" si="17"/>
        <v>0</v>
      </c>
      <c r="G404" s="1">
        <f t="shared" ca="1" si="18"/>
        <v>0</v>
      </c>
    </row>
    <row r="405" spans="1:7" x14ac:dyDescent="0.3">
      <c r="A405" s="1">
        <f t="shared" ca="1" si="17"/>
        <v>0</v>
      </c>
      <c r="G405" s="1">
        <f t="shared" ca="1" si="18"/>
        <v>0</v>
      </c>
    </row>
    <row r="406" spans="1:7" x14ac:dyDescent="0.3">
      <c r="A406" s="1">
        <f t="shared" ca="1" si="17"/>
        <v>0</v>
      </c>
      <c r="G406" s="1">
        <f t="shared" ca="1" si="18"/>
        <v>0</v>
      </c>
    </row>
    <row r="407" spans="1:7" x14ac:dyDescent="0.3">
      <c r="A407" s="1">
        <f t="shared" ca="1" si="17"/>
        <v>0</v>
      </c>
      <c r="G407" s="1">
        <f t="shared" ca="1" si="18"/>
        <v>0</v>
      </c>
    </row>
    <row r="408" spans="1:7" x14ac:dyDescent="0.3">
      <c r="A408" s="1">
        <f t="shared" ca="1" si="17"/>
        <v>0</v>
      </c>
      <c r="G408" s="1">
        <f t="shared" ca="1" si="18"/>
        <v>0</v>
      </c>
    </row>
    <row r="409" spans="1:7" x14ac:dyDescent="0.3">
      <c r="A409" s="1">
        <f t="shared" ca="1" si="17"/>
        <v>0</v>
      </c>
      <c r="G409" s="1">
        <f t="shared" ca="1" si="18"/>
        <v>0</v>
      </c>
    </row>
    <row r="410" spans="1:7" x14ac:dyDescent="0.3">
      <c r="A410" s="1">
        <f t="shared" ca="1" si="17"/>
        <v>0</v>
      </c>
      <c r="G410" s="1">
        <f t="shared" ca="1" si="18"/>
        <v>0</v>
      </c>
    </row>
    <row r="411" spans="1:7" x14ac:dyDescent="0.3">
      <c r="A411" s="1">
        <f t="shared" ca="1" si="17"/>
        <v>0</v>
      </c>
      <c r="G411" s="1">
        <f t="shared" ca="1" si="18"/>
        <v>0</v>
      </c>
    </row>
    <row r="412" spans="1:7" x14ac:dyDescent="0.3">
      <c r="A412" s="1">
        <f t="shared" ca="1" si="17"/>
        <v>0</v>
      </c>
      <c r="G412" s="1">
        <f t="shared" ca="1" si="18"/>
        <v>0</v>
      </c>
    </row>
    <row r="413" spans="1:7" x14ac:dyDescent="0.3">
      <c r="A413" s="1">
        <f t="shared" ca="1" si="17"/>
        <v>0</v>
      </c>
      <c r="G413" s="1">
        <f t="shared" ca="1" si="18"/>
        <v>0</v>
      </c>
    </row>
    <row r="414" spans="1:7" x14ac:dyDescent="0.3">
      <c r="A414" s="1">
        <f t="shared" ref="A414:A477" ca="1" si="19">OFFSET($B414,0,LangOffset,1,1)</f>
        <v>0</v>
      </c>
      <c r="G414" s="1">
        <f t="shared" ca="1" si="18"/>
        <v>0</v>
      </c>
    </row>
    <row r="415" spans="1:7" x14ac:dyDescent="0.3">
      <c r="A415" s="1">
        <f t="shared" ca="1" si="19"/>
        <v>0</v>
      </c>
      <c r="G415" s="1">
        <f t="shared" ca="1" si="18"/>
        <v>0</v>
      </c>
    </row>
    <row r="416" spans="1:7" x14ac:dyDescent="0.3">
      <c r="A416" s="1">
        <f t="shared" ca="1" si="19"/>
        <v>0</v>
      </c>
      <c r="G416" s="1">
        <f t="shared" ca="1" si="18"/>
        <v>0</v>
      </c>
    </row>
    <row r="417" spans="1:7" x14ac:dyDescent="0.3">
      <c r="A417" s="1">
        <f t="shared" ca="1" si="19"/>
        <v>0</v>
      </c>
      <c r="G417" s="1">
        <f t="shared" ca="1" si="18"/>
        <v>0</v>
      </c>
    </row>
    <row r="418" spans="1:7" x14ac:dyDescent="0.3">
      <c r="A418" s="1">
        <f t="shared" ca="1" si="19"/>
        <v>0</v>
      </c>
      <c r="G418" s="1">
        <f t="shared" ca="1" si="18"/>
        <v>0</v>
      </c>
    </row>
    <row r="419" spans="1:7" x14ac:dyDescent="0.3">
      <c r="A419" s="1">
        <f t="shared" ca="1" si="19"/>
        <v>0</v>
      </c>
      <c r="G419" s="1">
        <f t="shared" ca="1" si="18"/>
        <v>0</v>
      </c>
    </row>
    <row r="420" spans="1:7" x14ac:dyDescent="0.3">
      <c r="A420" s="1">
        <f t="shared" ca="1" si="19"/>
        <v>0</v>
      </c>
      <c r="G420" s="1">
        <f t="shared" ca="1" si="18"/>
        <v>0</v>
      </c>
    </row>
    <row r="421" spans="1:7" x14ac:dyDescent="0.3">
      <c r="A421" s="1">
        <f t="shared" ca="1" si="19"/>
        <v>0</v>
      </c>
      <c r="G421" s="1">
        <f t="shared" ca="1" si="18"/>
        <v>0</v>
      </c>
    </row>
    <row r="422" spans="1:7" x14ac:dyDescent="0.3">
      <c r="A422" s="1">
        <f t="shared" ca="1" si="19"/>
        <v>0</v>
      </c>
      <c r="G422" s="1">
        <f t="shared" ca="1" si="18"/>
        <v>0</v>
      </c>
    </row>
    <row r="423" spans="1:7" x14ac:dyDescent="0.3">
      <c r="A423" s="1">
        <f t="shared" ca="1" si="19"/>
        <v>0</v>
      </c>
      <c r="G423" s="1">
        <f t="shared" ca="1" si="18"/>
        <v>0</v>
      </c>
    </row>
    <row r="424" spans="1:7" x14ac:dyDescent="0.3">
      <c r="A424" s="1">
        <f t="shared" ca="1" si="19"/>
        <v>0</v>
      </c>
      <c r="G424" s="1">
        <f t="shared" ca="1" si="18"/>
        <v>0</v>
      </c>
    </row>
    <row r="425" spans="1:7" x14ac:dyDescent="0.3">
      <c r="A425" s="1">
        <f t="shared" ca="1" si="19"/>
        <v>0</v>
      </c>
      <c r="G425" s="1">
        <f t="shared" ca="1" si="18"/>
        <v>0</v>
      </c>
    </row>
    <row r="426" spans="1:7" x14ac:dyDescent="0.3">
      <c r="A426" s="1">
        <f t="shared" ca="1" si="19"/>
        <v>0</v>
      </c>
      <c r="G426" s="1">
        <f t="shared" ca="1" si="18"/>
        <v>0</v>
      </c>
    </row>
    <row r="427" spans="1:7" x14ac:dyDescent="0.3">
      <c r="A427" s="1">
        <f t="shared" ca="1" si="19"/>
        <v>0</v>
      </c>
      <c r="G427" s="1">
        <f t="shared" ca="1" si="18"/>
        <v>0</v>
      </c>
    </row>
    <row r="428" spans="1:7" x14ac:dyDescent="0.3">
      <c r="A428" s="1">
        <f t="shared" ca="1" si="19"/>
        <v>0</v>
      </c>
      <c r="G428" s="1">
        <f t="shared" ca="1" si="18"/>
        <v>0</v>
      </c>
    </row>
    <row r="429" spans="1:7" x14ac:dyDescent="0.3">
      <c r="A429" s="1">
        <f t="shared" ca="1" si="19"/>
        <v>0</v>
      </c>
      <c r="G429" s="1">
        <f t="shared" ca="1" si="18"/>
        <v>0</v>
      </c>
    </row>
    <row r="430" spans="1:7" x14ac:dyDescent="0.3">
      <c r="A430" s="1">
        <f t="shared" ca="1" si="19"/>
        <v>0</v>
      </c>
      <c r="G430" s="1">
        <f t="shared" ca="1" si="18"/>
        <v>0</v>
      </c>
    </row>
    <row r="431" spans="1:7" x14ac:dyDescent="0.3">
      <c r="A431" s="1">
        <f t="shared" ca="1" si="19"/>
        <v>0</v>
      </c>
      <c r="G431" s="1">
        <f t="shared" ca="1" si="18"/>
        <v>0</v>
      </c>
    </row>
    <row r="432" spans="1:7" x14ac:dyDescent="0.3">
      <c r="A432" s="1">
        <f t="shared" ca="1" si="19"/>
        <v>0</v>
      </c>
      <c r="G432" s="1">
        <f t="shared" ca="1" si="18"/>
        <v>0</v>
      </c>
    </row>
    <row r="433" spans="1:7" x14ac:dyDescent="0.3">
      <c r="A433" s="1">
        <f t="shared" ca="1" si="19"/>
        <v>0</v>
      </c>
      <c r="G433" s="1">
        <f t="shared" ca="1" si="18"/>
        <v>0</v>
      </c>
    </row>
    <row r="434" spans="1:7" x14ac:dyDescent="0.3">
      <c r="A434" s="1">
        <f t="shared" ca="1" si="19"/>
        <v>0</v>
      </c>
      <c r="G434" s="1">
        <f t="shared" ca="1" si="18"/>
        <v>0</v>
      </c>
    </row>
    <row r="435" spans="1:7" x14ac:dyDescent="0.3">
      <c r="A435" s="1">
        <f t="shared" ca="1" si="19"/>
        <v>0</v>
      </c>
      <c r="G435" s="1">
        <f t="shared" ca="1" si="18"/>
        <v>0</v>
      </c>
    </row>
    <row r="436" spans="1:7" x14ac:dyDescent="0.3">
      <c r="A436" s="1">
        <f t="shared" ca="1" si="19"/>
        <v>0</v>
      </c>
      <c r="G436" s="1">
        <f t="shared" ca="1" si="18"/>
        <v>0</v>
      </c>
    </row>
    <row r="437" spans="1:7" x14ac:dyDescent="0.3">
      <c r="A437" s="1">
        <f t="shared" ca="1" si="19"/>
        <v>0</v>
      </c>
      <c r="G437" s="1">
        <f t="shared" ca="1" si="18"/>
        <v>0</v>
      </c>
    </row>
    <row r="438" spans="1:7" x14ac:dyDescent="0.3">
      <c r="A438" s="1">
        <f t="shared" ca="1" si="19"/>
        <v>0</v>
      </c>
      <c r="G438" s="1">
        <f t="shared" ca="1" si="18"/>
        <v>0</v>
      </c>
    </row>
    <row r="439" spans="1:7" x14ac:dyDescent="0.3">
      <c r="A439" s="1">
        <f t="shared" ca="1" si="19"/>
        <v>0</v>
      </c>
      <c r="G439" s="1">
        <f t="shared" ca="1" si="18"/>
        <v>0</v>
      </c>
    </row>
    <row r="440" spans="1:7" x14ac:dyDescent="0.3">
      <c r="A440" s="1">
        <f t="shared" ca="1" si="19"/>
        <v>0</v>
      </c>
      <c r="G440" s="1">
        <f t="shared" ca="1" si="18"/>
        <v>0</v>
      </c>
    </row>
    <row r="441" spans="1:7" x14ac:dyDescent="0.3">
      <c r="A441" s="1">
        <f t="shared" ca="1" si="19"/>
        <v>0</v>
      </c>
      <c r="G441" s="1">
        <f t="shared" ca="1" si="18"/>
        <v>0</v>
      </c>
    </row>
    <row r="442" spans="1:7" x14ac:dyDescent="0.3">
      <c r="A442" s="1">
        <f t="shared" ca="1" si="19"/>
        <v>0</v>
      </c>
      <c r="G442" s="1">
        <f t="shared" ca="1" si="18"/>
        <v>0</v>
      </c>
    </row>
    <row r="443" spans="1:7" x14ac:dyDescent="0.3">
      <c r="A443" s="1">
        <f t="shared" ca="1" si="19"/>
        <v>0</v>
      </c>
      <c r="G443" s="1">
        <f t="shared" ca="1" si="18"/>
        <v>0</v>
      </c>
    </row>
    <row r="444" spans="1:7" x14ac:dyDescent="0.3">
      <c r="A444" s="1">
        <f t="shared" ca="1" si="19"/>
        <v>0</v>
      </c>
      <c r="G444" s="1">
        <f t="shared" ca="1" si="18"/>
        <v>0</v>
      </c>
    </row>
    <row r="445" spans="1:7" x14ac:dyDescent="0.3">
      <c r="A445" s="1">
        <f t="shared" ca="1" si="19"/>
        <v>0</v>
      </c>
      <c r="G445" s="1">
        <f t="shared" ca="1" si="18"/>
        <v>0</v>
      </c>
    </row>
    <row r="446" spans="1:7" x14ac:dyDescent="0.3">
      <c r="A446" s="1">
        <f t="shared" ca="1" si="19"/>
        <v>0</v>
      </c>
      <c r="G446" s="1">
        <f t="shared" ca="1" si="18"/>
        <v>0</v>
      </c>
    </row>
    <row r="447" spans="1:7" x14ac:dyDescent="0.3">
      <c r="A447" s="1">
        <f t="shared" ca="1" si="19"/>
        <v>0</v>
      </c>
      <c r="G447" s="1">
        <f t="shared" ref="G447:G496" ca="1" si="20">OFFSET($H447,0,LangOffset,1,1)</f>
        <v>0</v>
      </c>
    </row>
    <row r="448" spans="1:7" x14ac:dyDescent="0.3">
      <c r="A448" s="1">
        <f t="shared" ca="1" si="19"/>
        <v>0</v>
      </c>
      <c r="G448" s="1">
        <f t="shared" ca="1" si="20"/>
        <v>0</v>
      </c>
    </row>
    <row r="449" spans="1:7" x14ac:dyDescent="0.3">
      <c r="A449" s="1">
        <f t="shared" ca="1" si="19"/>
        <v>0</v>
      </c>
      <c r="G449" s="1">
        <f t="shared" ca="1" si="20"/>
        <v>0</v>
      </c>
    </row>
    <row r="450" spans="1:7" x14ac:dyDescent="0.3">
      <c r="A450" s="1">
        <f t="shared" ca="1" si="19"/>
        <v>0</v>
      </c>
      <c r="G450" s="1">
        <f t="shared" ca="1" si="20"/>
        <v>0</v>
      </c>
    </row>
    <row r="451" spans="1:7" x14ac:dyDescent="0.3">
      <c r="A451" s="1">
        <f t="shared" ca="1" si="19"/>
        <v>0</v>
      </c>
      <c r="G451" s="1">
        <f t="shared" ca="1" si="20"/>
        <v>0</v>
      </c>
    </row>
    <row r="452" spans="1:7" x14ac:dyDescent="0.3">
      <c r="A452" s="1">
        <f t="shared" ca="1" si="19"/>
        <v>0</v>
      </c>
      <c r="G452" s="1">
        <f t="shared" ca="1" si="20"/>
        <v>0</v>
      </c>
    </row>
    <row r="453" spans="1:7" x14ac:dyDescent="0.3">
      <c r="A453" s="1">
        <f t="shared" ca="1" si="19"/>
        <v>0</v>
      </c>
      <c r="G453" s="1">
        <f t="shared" ca="1" si="20"/>
        <v>0</v>
      </c>
    </row>
    <row r="454" spans="1:7" x14ac:dyDescent="0.3">
      <c r="A454" s="1">
        <f t="shared" ca="1" si="19"/>
        <v>0</v>
      </c>
      <c r="G454" s="1">
        <f t="shared" ca="1" si="20"/>
        <v>0</v>
      </c>
    </row>
    <row r="455" spans="1:7" x14ac:dyDescent="0.3">
      <c r="A455" s="1">
        <f t="shared" ca="1" si="19"/>
        <v>0</v>
      </c>
      <c r="G455" s="1">
        <f t="shared" ca="1" si="20"/>
        <v>0</v>
      </c>
    </row>
    <row r="456" spans="1:7" x14ac:dyDescent="0.3">
      <c r="A456" s="1">
        <f t="shared" ca="1" si="19"/>
        <v>0</v>
      </c>
      <c r="G456" s="1">
        <f t="shared" ca="1" si="20"/>
        <v>0</v>
      </c>
    </row>
    <row r="457" spans="1:7" x14ac:dyDescent="0.3">
      <c r="A457" s="1">
        <f t="shared" ca="1" si="19"/>
        <v>0</v>
      </c>
      <c r="G457" s="1">
        <f t="shared" ca="1" si="20"/>
        <v>0</v>
      </c>
    </row>
    <row r="458" spans="1:7" x14ac:dyDescent="0.3">
      <c r="A458" s="1">
        <f t="shared" ca="1" si="19"/>
        <v>0</v>
      </c>
      <c r="G458" s="1">
        <f t="shared" ca="1" si="20"/>
        <v>0</v>
      </c>
    </row>
    <row r="459" spans="1:7" x14ac:dyDescent="0.3">
      <c r="A459" s="1">
        <f t="shared" ca="1" si="19"/>
        <v>0</v>
      </c>
      <c r="G459" s="1">
        <f t="shared" ca="1" si="20"/>
        <v>0</v>
      </c>
    </row>
    <row r="460" spans="1:7" x14ac:dyDescent="0.3">
      <c r="A460" s="1">
        <f t="shared" ca="1" si="19"/>
        <v>0</v>
      </c>
      <c r="G460" s="1">
        <f t="shared" ca="1" si="20"/>
        <v>0</v>
      </c>
    </row>
    <row r="461" spans="1:7" x14ac:dyDescent="0.3">
      <c r="A461" s="1">
        <f t="shared" ca="1" si="19"/>
        <v>0</v>
      </c>
      <c r="G461" s="1">
        <f t="shared" ca="1" si="20"/>
        <v>0</v>
      </c>
    </row>
    <row r="462" spans="1:7" x14ac:dyDescent="0.3">
      <c r="A462" s="1">
        <f t="shared" ca="1" si="19"/>
        <v>0</v>
      </c>
      <c r="G462" s="1">
        <f t="shared" ca="1" si="20"/>
        <v>0</v>
      </c>
    </row>
    <row r="463" spans="1:7" x14ac:dyDescent="0.3">
      <c r="A463" s="1">
        <f t="shared" ca="1" si="19"/>
        <v>0</v>
      </c>
      <c r="G463" s="1">
        <f t="shared" ca="1" si="20"/>
        <v>0</v>
      </c>
    </row>
    <row r="464" spans="1:7" x14ac:dyDescent="0.3">
      <c r="A464" s="1">
        <f t="shared" ca="1" si="19"/>
        <v>0</v>
      </c>
      <c r="G464" s="1">
        <f t="shared" ca="1" si="20"/>
        <v>0</v>
      </c>
    </row>
    <row r="465" spans="1:7" x14ac:dyDescent="0.3">
      <c r="A465" s="1">
        <f t="shared" ca="1" si="19"/>
        <v>0</v>
      </c>
      <c r="G465" s="1">
        <f t="shared" ca="1" si="20"/>
        <v>0</v>
      </c>
    </row>
    <row r="466" spans="1:7" x14ac:dyDescent="0.3">
      <c r="A466" s="1">
        <f t="shared" ca="1" si="19"/>
        <v>0</v>
      </c>
      <c r="G466" s="1">
        <f t="shared" ca="1" si="20"/>
        <v>0</v>
      </c>
    </row>
    <row r="467" spans="1:7" x14ac:dyDescent="0.3">
      <c r="A467" s="1">
        <f t="shared" ca="1" si="19"/>
        <v>0</v>
      </c>
      <c r="G467" s="1">
        <f t="shared" ca="1" si="20"/>
        <v>0</v>
      </c>
    </row>
    <row r="468" spans="1:7" x14ac:dyDescent="0.3">
      <c r="A468" s="1">
        <f t="shared" ca="1" si="19"/>
        <v>0</v>
      </c>
      <c r="G468" s="1">
        <f t="shared" ca="1" si="20"/>
        <v>0</v>
      </c>
    </row>
    <row r="469" spans="1:7" x14ac:dyDescent="0.3">
      <c r="A469" s="1">
        <f t="shared" ca="1" si="19"/>
        <v>0</v>
      </c>
      <c r="G469" s="1">
        <f t="shared" ca="1" si="20"/>
        <v>0</v>
      </c>
    </row>
    <row r="470" spans="1:7" x14ac:dyDescent="0.3">
      <c r="A470" s="1">
        <f t="shared" ca="1" si="19"/>
        <v>0</v>
      </c>
      <c r="G470" s="1">
        <f t="shared" ca="1" si="20"/>
        <v>0</v>
      </c>
    </row>
    <row r="471" spans="1:7" x14ac:dyDescent="0.3">
      <c r="A471" s="1">
        <f t="shared" ca="1" si="19"/>
        <v>0</v>
      </c>
      <c r="G471" s="1">
        <f t="shared" ca="1" si="20"/>
        <v>0</v>
      </c>
    </row>
    <row r="472" spans="1:7" x14ac:dyDescent="0.3">
      <c r="A472" s="1">
        <f t="shared" ca="1" si="19"/>
        <v>0</v>
      </c>
      <c r="G472" s="1">
        <f t="shared" ca="1" si="20"/>
        <v>0</v>
      </c>
    </row>
    <row r="473" spans="1:7" x14ac:dyDescent="0.3">
      <c r="A473" s="1">
        <f t="shared" ca="1" si="19"/>
        <v>0</v>
      </c>
      <c r="G473" s="1">
        <f t="shared" ca="1" si="20"/>
        <v>0</v>
      </c>
    </row>
    <row r="474" spans="1:7" x14ac:dyDescent="0.3">
      <c r="A474" s="1">
        <f t="shared" ca="1" si="19"/>
        <v>0</v>
      </c>
      <c r="G474" s="1">
        <f t="shared" ca="1" si="20"/>
        <v>0</v>
      </c>
    </row>
    <row r="475" spans="1:7" x14ac:dyDescent="0.3">
      <c r="A475" s="1">
        <f t="shared" ca="1" si="19"/>
        <v>0</v>
      </c>
      <c r="G475" s="1">
        <f t="shared" ca="1" si="20"/>
        <v>0</v>
      </c>
    </row>
    <row r="476" spans="1:7" x14ac:dyDescent="0.3">
      <c r="A476" s="1">
        <f t="shared" ca="1" si="19"/>
        <v>0</v>
      </c>
      <c r="G476" s="1">
        <f t="shared" ca="1" si="20"/>
        <v>0</v>
      </c>
    </row>
    <row r="477" spans="1:7" x14ac:dyDescent="0.3">
      <c r="A477" s="1">
        <f t="shared" ca="1" si="19"/>
        <v>0</v>
      </c>
      <c r="G477" s="1">
        <f t="shared" ca="1" si="20"/>
        <v>0</v>
      </c>
    </row>
    <row r="478" spans="1:7" x14ac:dyDescent="0.3">
      <c r="A478" s="1">
        <f t="shared" ref="A478:A492" ca="1" si="21">OFFSET($B478,0,LangOffset,1,1)</f>
        <v>0</v>
      </c>
      <c r="G478" s="1">
        <f t="shared" ca="1" si="20"/>
        <v>0</v>
      </c>
    </row>
    <row r="479" spans="1:7" x14ac:dyDescent="0.3">
      <c r="A479" s="1">
        <f t="shared" ca="1" si="21"/>
        <v>0</v>
      </c>
      <c r="G479" s="1">
        <f t="shared" ca="1" si="20"/>
        <v>0</v>
      </c>
    </row>
    <row r="480" spans="1:7" x14ac:dyDescent="0.3">
      <c r="A480" s="1">
        <f t="shared" ca="1" si="21"/>
        <v>0</v>
      </c>
      <c r="G480" s="1">
        <f t="shared" ca="1" si="20"/>
        <v>0</v>
      </c>
    </row>
    <row r="481" spans="1:7" x14ac:dyDescent="0.3">
      <c r="A481" s="1">
        <f t="shared" ca="1" si="21"/>
        <v>0</v>
      </c>
      <c r="G481" s="1">
        <f t="shared" ca="1" si="20"/>
        <v>0</v>
      </c>
    </row>
    <row r="482" spans="1:7" x14ac:dyDescent="0.3">
      <c r="A482" s="1">
        <f t="shared" ca="1" si="21"/>
        <v>0</v>
      </c>
      <c r="G482" s="1">
        <f t="shared" ca="1" si="20"/>
        <v>0</v>
      </c>
    </row>
    <row r="483" spans="1:7" x14ac:dyDescent="0.3">
      <c r="A483" s="1">
        <f t="shared" ca="1" si="21"/>
        <v>0</v>
      </c>
      <c r="G483" s="1">
        <f t="shared" ca="1" si="20"/>
        <v>0</v>
      </c>
    </row>
    <row r="484" spans="1:7" x14ac:dyDescent="0.3">
      <c r="A484" s="1">
        <f t="shared" ca="1" si="21"/>
        <v>0</v>
      </c>
      <c r="G484" s="1">
        <f t="shared" ca="1" si="20"/>
        <v>0</v>
      </c>
    </row>
    <row r="485" spans="1:7" x14ac:dyDescent="0.3">
      <c r="A485" s="1">
        <f t="shared" ca="1" si="21"/>
        <v>0</v>
      </c>
      <c r="G485" s="1">
        <f t="shared" ca="1" si="20"/>
        <v>0</v>
      </c>
    </row>
    <row r="486" spans="1:7" x14ac:dyDescent="0.3">
      <c r="A486" s="1">
        <f t="shared" ca="1" si="21"/>
        <v>0</v>
      </c>
      <c r="G486" s="1">
        <f t="shared" ca="1" si="20"/>
        <v>0</v>
      </c>
    </row>
    <row r="487" spans="1:7" x14ac:dyDescent="0.3">
      <c r="A487" s="1">
        <f t="shared" ca="1" si="21"/>
        <v>0</v>
      </c>
      <c r="G487" s="1">
        <f t="shared" ca="1" si="20"/>
        <v>0</v>
      </c>
    </row>
    <row r="488" spans="1:7" x14ac:dyDescent="0.3">
      <c r="A488" s="1">
        <f t="shared" ca="1" si="21"/>
        <v>0</v>
      </c>
      <c r="G488" s="1">
        <f t="shared" ca="1" si="20"/>
        <v>0</v>
      </c>
    </row>
    <row r="489" spans="1:7" x14ac:dyDescent="0.3">
      <c r="A489" s="1">
        <f t="shared" ca="1" si="21"/>
        <v>0</v>
      </c>
      <c r="G489" s="1">
        <f t="shared" ca="1" si="20"/>
        <v>0</v>
      </c>
    </row>
    <row r="490" spans="1:7" x14ac:dyDescent="0.3">
      <c r="A490" s="1">
        <f t="shared" ca="1" si="21"/>
        <v>0</v>
      </c>
      <c r="G490" s="1">
        <f t="shared" ca="1" si="20"/>
        <v>0</v>
      </c>
    </row>
    <row r="491" spans="1:7" x14ac:dyDescent="0.3">
      <c r="A491" s="1">
        <f t="shared" ca="1" si="21"/>
        <v>0</v>
      </c>
      <c r="G491" s="1">
        <f t="shared" ca="1" si="20"/>
        <v>0</v>
      </c>
    </row>
    <row r="492" spans="1:7" x14ac:dyDescent="0.3">
      <c r="A492" s="1">
        <f t="shared" ca="1" si="21"/>
        <v>0</v>
      </c>
      <c r="G492" s="1">
        <f t="shared" ca="1" si="20"/>
        <v>0</v>
      </c>
    </row>
    <row r="493" spans="1:7" x14ac:dyDescent="0.3">
      <c r="G493" s="1">
        <f t="shared" ca="1" si="20"/>
        <v>0</v>
      </c>
    </row>
    <row r="494" spans="1:7" x14ac:dyDescent="0.3">
      <c r="G494" s="1">
        <f t="shared" ca="1" si="20"/>
        <v>0</v>
      </c>
    </row>
    <row r="495" spans="1:7" x14ac:dyDescent="0.3">
      <c r="G495" s="1">
        <f t="shared" ca="1" si="20"/>
        <v>0</v>
      </c>
    </row>
    <row r="496" spans="1:7" x14ac:dyDescent="0.3">
      <c r="G496" s="1">
        <f t="shared" ca="1" si="20"/>
        <v>0</v>
      </c>
    </row>
  </sheetData>
  <sheetProtection algorithmName="SHA-512" hashValue="klIJQVPFel5glBNUxRi2CgLlbkUOMuV+BYPUzhbE0+ejEj/9dB6wIbMOsA2Mc3VaVYttMKidMvoBMwSNYwrOpA==" saltValue="QOKIbV0+x0w5wGHB/tpq9Q==" spinCount="100000" sheet="1" selectLockedCells="1" selectUnlockedCells="1"/>
  <customSheetViews>
    <customSheetView guid="{8A762DD9-6125-4177-AA9B-79E8D68448DE}" topLeftCell="C7">
      <selection activeCell="G47" sqref="G47"/>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CD09CE3E-58EC-4EDC-BE6A-B9CFB40E5B97}">
      <selection activeCell="C1" sqref="C1"/>
      <pageMargins left="0.7" right="0.7" top="0.75" bottom="0.75" header="0.3" footer="0.3"/>
      <pageSetup paperSize="9" orientation="portrait"/>
    </customSheetView>
  </customSheetView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C213-DA48-4DCF-8EB9-24E06E4D018E}">
  <sheetPr codeName="Sheet5">
    <tabColor theme="7" tint="0.39997558519241921"/>
    <pageSetUpPr fitToPage="1"/>
  </sheetPr>
  <dimension ref="A1:F285"/>
  <sheetViews>
    <sheetView view="pageBreakPreview" zoomScale="60" zoomScaleNormal="60" workbookViewId="0">
      <selection activeCell="F1" sqref="F1:F3"/>
    </sheetView>
  </sheetViews>
  <sheetFormatPr defaultColWidth="9" defaultRowHeight="14.5" x14ac:dyDescent="0.35"/>
  <cols>
    <col min="1" max="1" width="30.58203125" style="8" customWidth="1"/>
    <col min="2" max="5" width="11.58203125" style="268" customWidth="1"/>
    <col min="6" max="6" width="176.58203125" style="274" customWidth="1"/>
    <col min="7" max="7" width="9" style="8"/>
    <col min="8" max="8" width="10.33203125" style="8" customWidth="1"/>
    <col min="9" max="9" width="10.83203125" style="8" customWidth="1"/>
    <col min="10" max="10" width="12.08203125" style="8" customWidth="1"/>
    <col min="11" max="16384" width="9" style="8"/>
  </cols>
  <sheetData>
    <row r="1" spans="1:6" ht="22" customHeight="1" x14ac:dyDescent="0.35">
      <c r="A1" s="185" t="s">
        <v>14</v>
      </c>
      <c r="B1" s="186"/>
      <c r="C1" s="186"/>
      <c r="D1" s="186"/>
      <c r="E1" s="186"/>
      <c r="F1" s="194" t="str">
        <f ca="1">Translations!$G$147</f>
        <v>Latest version updated: 30 March 2023</v>
      </c>
    </row>
    <row r="2" spans="1:6" ht="22" customHeight="1" x14ac:dyDescent="0.35">
      <c r="A2" s="187" t="s">
        <v>279</v>
      </c>
      <c r="B2" s="188"/>
      <c r="C2" s="188"/>
      <c r="D2" s="188"/>
      <c r="E2" s="188"/>
      <c r="F2" s="195"/>
    </row>
    <row r="3" spans="1:6" ht="22" customHeight="1" thickBot="1" x14ac:dyDescent="0.4">
      <c r="A3" s="187" t="s">
        <v>280</v>
      </c>
      <c r="B3" s="188"/>
      <c r="C3" s="188"/>
      <c r="D3" s="188"/>
      <c r="E3" s="254"/>
      <c r="F3" s="196"/>
    </row>
    <row r="4" spans="1:6" ht="66.75" customHeight="1" x14ac:dyDescent="0.35">
      <c r="A4" s="197" t="str">
        <f ca="1">Translations!A38</f>
        <v xml:space="preserve">Carefully read the instructions in the "Instructions" tab before completing the programmatic gap analysis table. 
The instructions have been tailored to each specific module/intervention. </v>
      </c>
      <c r="B4" s="197"/>
      <c r="C4" s="197"/>
      <c r="D4" s="197"/>
      <c r="E4" s="197"/>
      <c r="F4" s="198"/>
    </row>
    <row r="5" spans="1:6" ht="30" customHeight="1" x14ac:dyDescent="0.35">
      <c r="A5" s="94" t="str">
        <f ca="1">Translations!A4</f>
        <v>CHW Programmatic Gap Table 1 - Coverage of remuneration costs</v>
      </c>
      <c r="B5" s="265"/>
      <c r="C5" s="265"/>
      <c r="D5" s="265"/>
      <c r="E5" s="265"/>
      <c r="F5" s="269"/>
    </row>
    <row r="6" spans="1:6" ht="45" customHeight="1" x14ac:dyDescent="0.35">
      <c r="A6" s="73" t="str">
        <f ca="1">Translations!$A$12</f>
        <v>Selected coverage indicator</v>
      </c>
      <c r="B6" s="199" t="str">
        <f ca="1">'RSSH drop-down'!$B4</f>
        <v>Percentage of CHWs who are to be remunerated</v>
      </c>
      <c r="C6" s="200"/>
      <c r="D6" s="200"/>
      <c r="E6" s="200"/>
      <c r="F6" s="201"/>
    </row>
    <row r="7" spans="1:6" ht="17.5" customHeight="1" x14ac:dyDescent="0.35">
      <c r="A7" s="95" t="str">
        <f ca="1">Translations!$A$13</f>
        <v>Current national coverage</v>
      </c>
      <c r="B7" s="266"/>
      <c r="C7" s="266"/>
      <c r="D7" s="266"/>
      <c r="E7" s="266"/>
      <c r="F7" s="270"/>
    </row>
    <row r="8" spans="1:6" ht="45" customHeight="1" x14ac:dyDescent="0.35">
      <c r="A8" s="96" t="str">
        <f ca="1">Translations!$A$14</f>
        <v>Insert latest results</v>
      </c>
      <c r="B8" s="82"/>
      <c r="C8" s="74" t="str">
        <f ca="1">Translations!$A$15</f>
        <v>Year</v>
      </c>
      <c r="D8" s="82"/>
      <c r="E8" s="75" t="str">
        <f ca="1">Translations!$A$16</f>
        <v>Data source</v>
      </c>
      <c r="F8" s="109"/>
    </row>
    <row r="9" spans="1:6" ht="45" customHeight="1" x14ac:dyDescent="0.35">
      <c r="A9" s="97" t="str">
        <f ca="1">Translations!$A$17</f>
        <v>Comments</v>
      </c>
      <c r="B9" s="206"/>
      <c r="C9" s="207"/>
      <c r="D9" s="207"/>
      <c r="E9" s="207"/>
      <c r="F9" s="208"/>
    </row>
    <row r="10" spans="1:6" ht="45" customHeight="1" x14ac:dyDescent="0.35">
      <c r="A10" s="213"/>
      <c r="B10" s="211"/>
      <c r="C10" s="74" t="str">
        <f ca="1">Translations!$A$18</f>
        <v>Year 1</v>
      </c>
      <c r="D10" s="74" t="str">
        <f ca="1">Translations!$A$19</f>
        <v>Year 2</v>
      </c>
      <c r="E10" s="74" t="str">
        <f ca="1">Translations!$A$20</f>
        <v>Year 3</v>
      </c>
      <c r="F10" s="209" t="str">
        <f ca="1">Translations!$A$23</f>
        <v>Comments / Assumptions</v>
      </c>
    </row>
    <row r="11" spans="1:6" ht="45" customHeight="1" x14ac:dyDescent="0.35">
      <c r="A11" s="214"/>
      <c r="B11" s="212"/>
      <c r="C11" s="44" t="str">
        <f ca="1">Translations!$A$22</f>
        <v>Insert year</v>
      </c>
      <c r="D11" s="44" t="str">
        <f ca="1">Translations!$A$22</f>
        <v>Insert year</v>
      </c>
      <c r="E11" s="44" t="str">
        <f ca="1">Translations!$A$22</f>
        <v>Insert year</v>
      </c>
      <c r="F11" s="210"/>
    </row>
    <row r="12" spans="1:6" ht="17.5" customHeight="1" x14ac:dyDescent="0.35">
      <c r="A12" s="95" t="str">
        <f ca="1">Translations!$A$24</f>
        <v>Current estimated country need</v>
      </c>
      <c r="B12" s="266"/>
      <c r="C12" s="266"/>
      <c r="D12" s="266"/>
      <c r="E12" s="266"/>
      <c r="F12" s="270"/>
    </row>
    <row r="13" spans="1:6" ht="45" customHeight="1" x14ac:dyDescent="0.35">
      <c r="A13" s="98" t="str">
        <f ca="1">Translations!$A$25</f>
        <v>A. Total estimated number of CHWs needed by year</v>
      </c>
      <c r="B13" s="77" t="s">
        <v>5</v>
      </c>
      <c r="C13" s="255"/>
      <c r="D13" s="255"/>
      <c r="E13" s="255"/>
      <c r="F13" s="99"/>
    </row>
    <row r="14" spans="1:6" ht="45" customHeight="1" x14ac:dyDescent="0.35">
      <c r="A14" s="202" t="str">
        <f ca="1">Translations!$A$26</f>
        <v>B. Country targets for number of CHWs needed per NSP or agreed number</v>
      </c>
      <c r="B14" s="78" t="s">
        <v>5</v>
      </c>
      <c r="C14" s="255"/>
      <c r="D14" s="255"/>
      <c r="E14" s="255"/>
      <c r="F14" s="204"/>
    </row>
    <row r="15" spans="1:6" ht="45" customHeight="1" x14ac:dyDescent="0.35">
      <c r="A15" s="203"/>
      <c r="B15" s="78" t="s">
        <v>11</v>
      </c>
      <c r="C15" s="256" t="str">
        <f>IF(C14=0,"",+C14/C13)</f>
        <v/>
      </c>
      <c r="D15" s="256" t="str">
        <f t="shared" ref="D15:E15" si="0">IF(D14=0,"",+D14/D13)</f>
        <v/>
      </c>
      <c r="E15" s="256" t="str">
        <f t="shared" si="0"/>
        <v/>
      </c>
      <c r="F15" s="205"/>
    </row>
    <row r="16" spans="1:6" ht="17.5" customHeight="1" x14ac:dyDescent="0.35">
      <c r="A16" s="95" t="str">
        <f ca="1">Translations!$A$27</f>
        <v>Country target already covered</v>
      </c>
      <c r="B16" s="266"/>
      <c r="C16" s="266"/>
      <c r="D16" s="266"/>
      <c r="E16" s="266"/>
      <c r="F16" s="270"/>
    </row>
    <row r="17" spans="1:6" ht="45" customHeight="1" x14ac:dyDescent="0.35">
      <c r="A17" s="202" t="str">
        <f ca="1">Translations!$A$28</f>
        <v>C1. Number of CHWs to be remunerated through domestic resources</v>
      </c>
      <c r="B17" s="77" t="s">
        <v>5</v>
      </c>
      <c r="C17" s="255"/>
      <c r="D17" s="255"/>
      <c r="E17" s="255"/>
      <c r="F17" s="204"/>
    </row>
    <row r="18" spans="1:6" ht="45" customHeight="1" x14ac:dyDescent="0.35">
      <c r="A18" s="203"/>
      <c r="B18" s="77" t="s">
        <v>11</v>
      </c>
      <c r="C18" s="256" t="str">
        <f>IF(C17=0,"",+C17/C14)</f>
        <v/>
      </c>
      <c r="D18" s="256" t="str">
        <f t="shared" ref="D18:E18" si="1">IF(D17=0,"",+D17/D14)</f>
        <v/>
      </c>
      <c r="E18" s="256" t="str">
        <f t="shared" si="1"/>
        <v/>
      </c>
      <c r="F18" s="205"/>
    </row>
    <row r="19" spans="1:6" ht="45" customHeight="1" x14ac:dyDescent="0.35">
      <c r="A19" s="202" t="str">
        <f ca="1">Translations!$A$29</f>
        <v>C2. Number of CHWs to be remunerated through non-Global Fund external resources</v>
      </c>
      <c r="B19" s="77" t="s">
        <v>5</v>
      </c>
      <c r="C19" s="255"/>
      <c r="D19" s="255"/>
      <c r="E19" s="255"/>
      <c r="F19" s="204"/>
    </row>
    <row r="20" spans="1:6" ht="45" customHeight="1" x14ac:dyDescent="0.35">
      <c r="A20" s="203"/>
      <c r="B20" s="77" t="s">
        <v>11</v>
      </c>
      <c r="C20" s="256" t="str">
        <f>IF(C19=0,"",+C19/C14)</f>
        <v/>
      </c>
      <c r="D20" s="256" t="str">
        <f t="shared" ref="D20:E20" si="2">IF(D19=0,"",+D19/D14)</f>
        <v/>
      </c>
      <c r="E20" s="256" t="str">
        <f t="shared" si="2"/>
        <v/>
      </c>
      <c r="F20" s="205"/>
    </row>
    <row r="21" spans="1:6" ht="45" customHeight="1" x14ac:dyDescent="0.35">
      <c r="A21" s="202" t="str">
        <f ca="1">Translations!$A$30</f>
        <v>C. Number of CHWs to be remunerated through domestic + non-Global Fund external resources</v>
      </c>
      <c r="B21" s="77" t="s">
        <v>5</v>
      </c>
      <c r="C21" s="257">
        <f>+C17+C19</f>
        <v>0</v>
      </c>
      <c r="D21" s="257">
        <f>+D17+D19</f>
        <v>0</v>
      </c>
      <c r="E21" s="257">
        <f>+E17+E19</f>
        <v>0</v>
      </c>
      <c r="F21" s="204"/>
    </row>
    <row r="22" spans="1:6" ht="45" customHeight="1" x14ac:dyDescent="0.35">
      <c r="A22" s="203"/>
      <c r="B22" s="77" t="s">
        <v>11</v>
      </c>
      <c r="C22" s="256" t="str">
        <f>IF(C21=0,"",+C21/C14)</f>
        <v/>
      </c>
      <c r="D22" s="256" t="str">
        <f t="shared" ref="D22:E22" si="3">IF(D21=0,"",+D21/D14)</f>
        <v/>
      </c>
      <c r="E22" s="256" t="str">
        <f t="shared" si="3"/>
        <v/>
      </c>
      <c r="F22" s="205"/>
    </row>
    <row r="23" spans="1:6" ht="17.5" customHeight="1" x14ac:dyDescent="0.35">
      <c r="A23" s="95" t="str">
        <f ca="1">Translations!$A$31</f>
        <v>Programmatic gap</v>
      </c>
      <c r="B23" s="266"/>
      <c r="C23" s="266"/>
      <c r="D23" s="266"/>
      <c r="E23" s="266"/>
      <c r="F23" s="270"/>
    </row>
    <row r="24" spans="1:6" ht="45" customHeight="1" x14ac:dyDescent="0.35">
      <c r="A24" s="202" t="str">
        <f ca="1">Translations!$A$32</f>
        <v>D. Expected annual gap in meeting the target: B - C</v>
      </c>
      <c r="B24" s="77" t="s">
        <v>5</v>
      </c>
      <c r="C24" s="257">
        <f>+C14-(C21)</f>
        <v>0</v>
      </c>
      <c r="D24" s="257">
        <f t="shared" ref="D24:E24" si="4">+D14-(D21)</f>
        <v>0</v>
      </c>
      <c r="E24" s="257">
        <f t="shared" si="4"/>
        <v>0</v>
      </c>
      <c r="F24" s="204"/>
    </row>
    <row r="25" spans="1:6" ht="45" customHeight="1" x14ac:dyDescent="0.35">
      <c r="A25" s="203"/>
      <c r="B25" s="77" t="s">
        <v>11</v>
      </c>
      <c r="C25" s="256" t="str">
        <f>IF(C24=0,"",+C24/C14)</f>
        <v/>
      </c>
      <c r="D25" s="256" t="str">
        <f t="shared" ref="D25:E25" si="5">IF(D24=0,"",+D24/D14)</f>
        <v/>
      </c>
      <c r="E25" s="256" t="str">
        <f t="shared" si="5"/>
        <v/>
      </c>
      <c r="F25" s="205"/>
    </row>
    <row r="26" spans="1:6" ht="17.5" customHeight="1" x14ac:dyDescent="0.35">
      <c r="A26" s="95" t="str">
        <f ca="1">Translations!$A$33</f>
        <v>Country target covered with the allocation amount</v>
      </c>
      <c r="B26" s="266"/>
      <c r="C26" s="266"/>
      <c r="D26" s="266"/>
      <c r="E26" s="266"/>
      <c r="F26" s="270"/>
    </row>
    <row r="27" spans="1:6" ht="45" customHeight="1" x14ac:dyDescent="0.35">
      <c r="A27" s="202" t="str">
        <f ca="1">Translations!$A$34</f>
        <v>E. Number of CHWs to be remunerated through the allocation amount</v>
      </c>
      <c r="B27" s="78" t="s">
        <v>5</v>
      </c>
      <c r="C27" s="255"/>
      <c r="D27" s="255"/>
      <c r="E27" s="255"/>
      <c r="F27" s="204"/>
    </row>
    <row r="28" spans="1:6" ht="45" customHeight="1" x14ac:dyDescent="0.35">
      <c r="A28" s="203"/>
      <c r="B28" s="78" t="s">
        <v>11</v>
      </c>
      <c r="C28" s="256" t="str">
        <f>IF(C27=0,"",+C27/C14)</f>
        <v/>
      </c>
      <c r="D28" s="256" t="str">
        <f t="shared" ref="D28:E28" si="6">IF(D27=0,"",+D27/D14)</f>
        <v/>
      </c>
      <c r="E28" s="256" t="str">
        <f t="shared" si="6"/>
        <v/>
      </c>
      <c r="F28" s="205"/>
    </row>
    <row r="29" spans="1:6" ht="45" customHeight="1" x14ac:dyDescent="0.35">
      <c r="A29" s="202" t="str">
        <f ca="1">Translations!$A$35</f>
        <v>F. Number of CHWs to be remunerated through all sources: C+E</v>
      </c>
      <c r="B29" s="78" t="s">
        <v>5</v>
      </c>
      <c r="C29" s="257">
        <f>C21+C27</f>
        <v>0</v>
      </c>
      <c r="D29" s="257">
        <f t="shared" ref="D29:E29" si="7">D21+D27</f>
        <v>0</v>
      </c>
      <c r="E29" s="257">
        <f t="shared" si="7"/>
        <v>0</v>
      </c>
      <c r="F29" s="204"/>
    </row>
    <row r="30" spans="1:6" ht="45" customHeight="1" x14ac:dyDescent="0.35">
      <c r="A30" s="203"/>
      <c r="B30" s="78" t="s">
        <v>11</v>
      </c>
      <c r="C30" s="256" t="str">
        <f>IF(C29=0,"",+C29/C14)</f>
        <v/>
      </c>
      <c r="D30" s="256" t="str">
        <f t="shared" ref="D30:E30" si="8">IF(D29=0,"",+D29/D14)</f>
        <v/>
      </c>
      <c r="E30" s="256" t="str">
        <f t="shared" si="8"/>
        <v/>
      </c>
      <c r="F30" s="205"/>
    </row>
    <row r="31" spans="1:6" ht="45" customHeight="1" x14ac:dyDescent="0.35">
      <c r="A31" s="202" t="str">
        <f ca="1">Translations!$A$36</f>
        <v>G. Remaining gap to country target: B - F</v>
      </c>
      <c r="B31" s="78" t="s">
        <v>5</v>
      </c>
      <c r="C31" s="257">
        <f>+C14-(C29)</f>
        <v>0</v>
      </c>
      <c r="D31" s="257">
        <f t="shared" ref="D31:E31" si="9">+D14-(D29)</f>
        <v>0</v>
      </c>
      <c r="E31" s="257">
        <f t="shared" si="9"/>
        <v>0</v>
      </c>
      <c r="F31" s="204"/>
    </row>
    <row r="32" spans="1:6" ht="45" customHeight="1" x14ac:dyDescent="0.35">
      <c r="A32" s="203"/>
      <c r="B32" s="78" t="s">
        <v>11</v>
      </c>
      <c r="C32" s="256" t="str">
        <f>IF(C31=0,"",+C31/C14)</f>
        <v/>
      </c>
      <c r="D32" s="256" t="str">
        <f t="shared" ref="D32:E32" si="10">IF(D31=0,"",+D31/D14)</f>
        <v/>
      </c>
      <c r="E32" s="256" t="str">
        <f t="shared" si="10"/>
        <v/>
      </c>
      <c r="F32" s="205"/>
    </row>
    <row r="33" spans="1:6" ht="15" customHeight="1" x14ac:dyDescent="0.35">
      <c r="A33" s="79"/>
      <c r="B33" s="258"/>
      <c r="C33" s="258"/>
      <c r="D33" s="258"/>
      <c r="E33" s="258"/>
      <c r="F33" s="35"/>
    </row>
    <row r="34" spans="1:6" x14ac:dyDescent="0.35">
      <c r="A34" s="79"/>
      <c r="B34" s="258"/>
      <c r="C34" s="258"/>
      <c r="D34" s="258"/>
      <c r="E34" s="258"/>
      <c r="F34" s="35"/>
    </row>
    <row r="35" spans="1:6" ht="30" customHeight="1" x14ac:dyDescent="0.35">
      <c r="A35" s="94" t="str">
        <f ca="1">Translations!A5</f>
        <v>CHW Programmatic Gap Table 2 - Coverage of competency-based pre-service training and certification costs</v>
      </c>
      <c r="B35" s="265"/>
      <c r="C35" s="265"/>
      <c r="D35" s="265"/>
      <c r="E35" s="265"/>
      <c r="F35" s="269"/>
    </row>
    <row r="36" spans="1:6" ht="45" customHeight="1" x14ac:dyDescent="0.35">
      <c r="A36" s="73" t="str">
        <f ca="1">Translations!$A$12</f>
        <v>Selected coverage indicator</v>
      </c>
      <c r="B36" s="199" t="str">
        <f ca="1">'RSSH drop-down'!$B5</f>
        <v>Percentage of CHWs who are to receive competency-based pre-service training and certification</v>
      </c>
      <c r="C36" s="200"/>
      <c r="D36" s="200"/>
      <c r="E36" s="200"/>
      <c r="F36" s="201"/>
    </row>
    <row r="37" spans="1:6" ht="17.5" customHeight="1" x14ac:dyDescent="0.35">
      <c r="A37" s="95" t="str">
        <f ca="1">Translations!$A$13</f>
        <v>Current national coverage</v>
      </c>
      <c r="B37" s="264"/>
      <c r="C37" s="264"/>
      <c r="D37" s="264"/>
      <c r="E37" s="264"/>
      <c r="F37" s="271"/>
    </row>
    <row r="38" spans="1:6" ht="45" customHeight="1" x14ac:dyDescent="0.35">
      <c r="A38" s="96" t="str">
        <f ca="1">Translations!$A$14</f>
        <v>Insert latest results</v>
      </c>
      <c r="B38" s="82"/>
      <c r="C38" s="74" t="str">
        <f ca="1">Translations!$A$15</f>
        <v>Year</v>
      </c>
      <c r="D38" s="82"/>
      <c r="E38" s="75" t="str">
        <f ca="1">Translations!$A$16</f>
        <v>Data source</v>
      </c>
      <c r="F38" s="109"/>
    </row>
    <row r="39" spans="1:6" ht="45" customHeight="1" thickBot="1" x14ac:dyDescent="0.4">
      <c r="A39" s="102" t="str">
        <f ca="1">Translations!$A$17</f>
        <v>Comments</v>
      </c>
      <c r="B39" s="215"/>
      <c r="C39" s="216"/>
      <c r="D39" s="216"/>
      <c r="E39" s="216"/>
      <c r="F39" s="217"/>
    </row>
    <row r="40" spans="1:6" ht="45" customHeight="1" x14ac:dyDescent="0.35">
      <c r="A40" s="220"/>
      <c r="B40" s="219"/>
      <c r="C40" s="76" t="str">
        <f ca="1">Translations!$A$18</f>
        <v>Year 1</v>
      </c>
      <c r="D40" s="76" t="str">
        <f ca="1">Translations!$A$19</f>
        <v>Year 2</v>
      </c>
      <c r="E40" s="76" t="str">
        <f ca="1">Translations!$A$20</f>
        <v>Year 3</v>
      </c>
      <c r="F40" s="218" t="str">
        <f ca="1">Translations!$A$23</f>
        <v>Comments / Assumptions</v>
      </c>
    </row>
    <row r="41" spans="1:6" ht="45" customHeight="1" x14ac:dyDescent="0.35">
      <c r="A41" s="214"/>
      <c r="B41" s="212"/>
      <c r="C41" s="82" t="str">
        <f ca="1">Translations!$A$22</f>
        <v>Insert year</v>
      </c>
      <c r="D41" s="82" t="str">
        <f ca="1">Translations!$A$22</f>
        <v>Insert year</v>
      </c>
      <c r="E41" s="82" t="str">
        <f ca="1">Translations!$A$22</f>
        <v>Insert year</v>
      </c>
      <c r="F41" s="210"/>
    </row>
    <row r="42" spans="1:6" ht="17.5" customHeight="1" x14ac:dyDescent="0.35">
      <c r="A42" s="95" t="str">
        <f ca="1">Translations!$A$24</f>
        <v>Current estimated country need</v>
      </c>
      <c r="B42" s="266"/>
      <c r="C42" s="266"/>
      <c r="D42" s="266"/>
      <c r="E42" s="266"/>
      <c r="F42" s="270"/>
    </row>
    <row r="43" spans="1:6" ht="45" customHeight="1" x14ac:dyDescent="0.35">
      <c r="A43" s="98" t="str">
        <f ca="1">Translations!$A$25</f>
        <v>A. Total estimated number of CHWs needed by year</v>
      </c>
      <c r="B43" s="77" t="s">
        <v>5</v>
      </c>
      <c r="C43" s="255"/>
      <c r="D43" s="255"/>
      <c r="E43" s="255"/>
      <c r="F43" s="99"/>
    </row>
    <row r="44" spans="1:6" ht="45" customHeight="1" x14ac:dyDescent="0.35">
      <c r="A44" s="202" t="str">
        <f ca="1">Translations!$A$26</f>
        <v>B. Country targets for number of CHWs needed per NSP or agreed number</v>
      </c>
      <c r="B44" s="78" t="s">
        <v>5</v>
      </c>
      <c r="C44" s="255"/>
      <c r="D44" s="255"/>
      <c r="E44" s="255"/>
      <c r="F44" s="204"/>
    </row>
    <row r="45" spans="1:6" ht="45" customHeight="1" x14ac:dyDescent="0.35">
      <c r="A45" s="203"/>
      <c r="B45" s="78" t="s">
        <v>11</v>
      </c>
      <c r="C45" s="256" t="str">
        <f>IF(C44=0,"",+C44/C43)</f>
        <v/>
      </c>
      <c r="D45" s="256" t="str">
        <f t="shared" ref="D45:E45" si="11">IF(D44=0,"",+D44/D43)</f>
        <v/>
      </c>
      <c r="E45" s="256" t="str">
        <f t="shared" si="11"/>
        <v/>
      </c>
      <c r="F45" s="205"/>
    </row>
    <row r="46" spans="1:6" ht="17.5" customHeight="1" x14ac:dyDescent="0.35">
      <c r="A46" s="95" t="str">
        <f ca="1">Translations!$A$27</f>
        <v>Country target already covered</v>
      </c>
      <c r="B46" s="266"/>
      <c r="C46" s="266"/>
      <c r="D46" s="266"/>
      <c r="E46" s="266"/>
      <c r="F46" s="270"/>
    </row>
    <row r="47" spans="1:6" ht="45" customHeight="1" x14ac:dyDescent="0.35">
      <c r="A47" s="202" t="str">
        <f ca="1">Translations!$A$57</f>
        <v>C1. Number of CHWs who are to receive competency-based, pre-service training and certification through domestic resources</v>
      </c>
      <c r="B47" s="77" t="s">
        <v>5</v>
      </c>
      <c r="C47" s="255"/>
      <c r="D47" s="255"/>
      <c r="E47" s="255"/>
      <c r="F47" s="204"/>
    </row>
    <row r="48" spans="1:6" ht="45" customHeight="1" x14ac:dyDescent="0.35">
      <c r="A48" s="203"/>
      <c r="B48" s="77" t="s">
        <v>11</v>
      </c>
      <c r="C48" s="256" t="str">
        <f>IF(C47=0,"",+C47/C44)</f>
        <v/>
      </c>
      <c r="D48" s="256" t="str">
        <f t="shared" ref="D48:E48" si="12">IF(D47=0,"",+D47/D44)</f>
        <v/>
      </c>
      <c r="E48" s="256" t="str">
        <f t="shared" si="12"/>
        <v/>
      </c>
      <c r="F48" s="205"/>
    </row>
    <row r="49" spans="1:6" ht="45" customHeight="1" x14ac:dyDescent="0.35">
      <c r="A49" s="202" t="str">
        <f ca="1">Translations!$A$58</f>
        <v>C2. Number of CHWs who are to receive competency-based, pre-service training and certification through non-Global Fund external resources</v>
      </c>
      <c r="B49" s="77" t="s">
        <v>5</v>
      </c>
      <c r="C49" s="255"/>
      <c r="D49" s="255"/>
      <c r="E49" s="255"/>
      <c r="F49" s="204"/>
    </row>
    <row r="50" spans="1:6" ht="45" customHeight="1" x14ac:dyDescent="0.35">
      <c r="A50" s="203"/>
      <c r="B50" s="77" t="s">
        <v>11</v>
      </c>
      <c r="C50" s="256" t="str">
        <f>IF(C49=0,"",+C49/C44)</f>
        <v/>
      </c>
      <c r="D50" s="256" t="str">
        <f t="shared" ref="D50:E50" si="13">IF(D49=0,"",+D49/D44)</f>
        <v/>
      </c>
      <c r="E50" s="256" t="str">
        <f t="shared" si="13"/>
        <v/>
      </c>
      <c r="F50" s="205"/>
    </row>
    <row r="51" spans="1:6" ht="45" customHeight="1" x14ac:dyDescent="0.35">
      <c r="A51" s="202" t="str">
        <f ca="1">Translations!$A$59</f>
        <v>C. Number of CHWs who are to receive competency-based pre-service training and certification through domestic + non-Global Fund external resources</v>
      </c>
      <c r="B51" s="77" t="s">
        <v>5</v>
      </c>
      <c r="C51" s="257">
        <f>+C47+C49</f>
        <v>0</v>
      </c>
      <c r="D51" s="257">
        <f>+D47+D49</f>
        <v>0</v>
      </c>
      <c r="E51" s="257">
        <f>+E47+E49</f>
        <v>0</v>
      </c>
      <c r="F51" s="204"/>
    </row>
    <row r="52" spans="1:6" ht="45" customHeight="1" x14ac:dyDescent="0.35">
      <c r="A52" s="203"/>
      <c r="B52" s="77" t="s">
        <v>11</v>
      </c>
      <c r="C52" s="256" t="str">
        <f>IF(C51=0,"",+C51/C44)</f>
        <v/>
      </c>
      <c r="D52" s="256" t="str">
        <f t="shared" ref="D52:E52" si="14">IF(D51=0,"",+D51/D44)</f>
        <v/>
      </c>
      <c r="E52" s="256" t="str">
        <f t="shared" si="14"/>
        <v/>
      </c>
      <c r="F52" s="205"/>
    </row>
    <row r="53" spans="1:6" ht="17.5" customHeight="1" x14ac:dyDescent="0.35">
      <c r="A53" s="95" t="str">
        <f ca="1">Translations!$A$31</f>
        <v>Programmatic gap</v>
      </c>
      <c r="B53" s="266"/>
      <c r="C53" s="266"/>
      <c r="D53" s="266"/>
      <c r="E53" s="266"/>
      <c r="F53" s="270"/>
    </row>
    <row r="54" spans="1:6" ht="45" customHeight="1" x14ac:dyDescent="0.35">
      <c r="A54" s="202" t="str">
        <f ca="1">Translations!$A$32</f>
        <v>D. Expected annual gap in meeting the target: B - C</v>
      </c>
      <c r="B54" s="77" t="s">
        <v>5</v>
      </c>
      <c r="C54" s="257">
        <f>+C44-(C51)</f>
        <v>0</v>
      </c>
      <c r="D54" s="257">
        <f t="shared" ref="D54:E54" si="15">+D44-(D51)</f>
        <v>0</v>
      </c>
      <c r="E54" s="257">
        <f t="shared" si="15"/>
        <v>0</v>
      </c>
      <c r="F54" s="204"/>
    </row>
    <row r="55" spans="1:6" ht="45" customHeight="1" x14ac:dyDescent="0.35">
      <c r="A55" s="203"/>
      <c r="B55" s="77" t="s">
        <v>11</v>
      </c>
      <c r="C55" s="256" t="str">
        <f>IF(C54=0,"",+C54/C44)</f>
        <v/>
      </c>
      <c r="D55" s="256" t="str">
        <f t="shared" ref="D55:E55" si="16">IF(D54=0,"",+D54/D44)</f>
        <v/>
      </c>
      <c r="E55" s="256" t="str">
        <f t="shared" si="16"/>
        <v/>
      </c>
      <c r="F55" s="205"/>
    </row>
    <row r="56" spans="1:6" ht="17.5" customHeight="1" x14ac:dyDescent="0.35">
      <c r="A56" s="95" t="str">
        <f ca="1">Translations!$A$33</f>
        <v>Country target covered with the allocation amount</v>
      </c>
      <c r="B56" s="266"/>
      <c r="C56" s="266"/>
      <c r="D56" s="266"/>
      <c r="E56" s="266"/>
      <c r="F56" s="270"/>
    </row>
    <row r="57" spans="1:6" ht="45" customHeight="1" x14ac:dyDescent="0.35">
      <c r="A57" s="202" t="str">
        <f ca="1">Translations!$A$60</f>
        <v>E. Number of CHWs who are to receive competency-based, pre-service training and certification through the allocation amount</v>
      </c>
      <c r="B57" s="78" t="s">
        <v>5</v>
      </c>
      <c r="C57" s="255"/>
      <c r="D57" s="255"/>
      <c r="E57" s="255"/>
      <c r="F57" s="204"/>
    </row>
    <row r="58" spans="1:6" ht="45" customHeight="1" x14ac:dyDescent="0.35">
      <c r="A58" s="203"/>
      <c r="B58" s="78" t="s">
        <v>11</v>
      </c>
      <c r="C58" s="256" t="str">
        <f>IF(C57=0,"",+C57/C44)</f>
        <v/>
      </c>
      <c r="D58" s="256" t="str">
        <f>IF(D57=0,"",+D57/D44)</f>
        <v/>
      </c>
      <c r="E58" s="256" t="str">
        <f>IF(E57=0,"",+E57/E44)</f>
        <v/>
      </c>
      <c r="F58" s="205"/>
    </row>
    <row r="59" spans="1:6" ht="45" customHeight="1" x14ac:dyDescent="0.35">
      <c r="A59" s="202" t="str">
        <f ca="1">Translations!$A$61</f>
        <v>F. Number of CHWs who are to receive competency-based, pre-service training and certification through all sources: C+E</v>
      </c>
      <c r="B59" s="78" t="s">
        <v>5</v>
      </c>
      <c r="C59" s="257">
        <f>+C57+C51</f>
        <v>0</v>
      </c>
      <c r="D59" s="257">
        <f>+D57+D51</f>
        <v>0</v>
      </c>
      <c r="E59" s="257">
        <f>+E57+E51</f>
        <v>0</v>
      </c>
      <c r="F59" s="204"/>
    </row>
    <row r="60" spans="1:6" ht="45" customHeight="1" x14ac:dyDescent="0.35">
      <c r="A60" s="203"/>
      <c r="B60" s="78" t="s">
        <v>11</v>
      </c>
      <c r="C60" s="256" t="str">
        <f>IF(C59=0,"",+C59/C44)</f>
        <v/>
      </c>
      <c r="D60" s="256" t="str">
        <f t="shared" ref="D60:E60" si="17">IF(D59=0,"",+D59/D44)</f>
        <v/>
      </c>
      <c r="E60" s="256" t="str">
        <f t="shared" si="17"/>
        <v/>
      </c>
      <c r="F60" s="205"/>
    </row>
    <row r="61" spans="1:6" ht="45" customHeight="1" x14ac:dyDescent="0.35">
      <c r="A61" s="202" t="str">
        <f ca="1">Translations!$A$36</f>
        <v>G. Remaining gap to country target: B - F</v>
      </c>
      <c r="B61" s="78" t="s">
        <v>5</v>
      </c>
      <c r="C61" s="257">
        <f>+C44-(C59)</f>
        <v>0</v>
      </c>
      <c r="D61" s="257">
        <f t="shared" ref="D61:E61" si="18">+D44-(D59)</f>
        <v>0</v>
      </c>
      <c r="E61" s="257">
        <f t="shared" si="18"/>
        <v>0</v>
      </c>
      <c r="F61" s="204"/>
    </row>
    <row r="62" spans="1:6" ht="45" customHeight="1" x14ac:dyDescent="0.35">
      <c r="A62" s="203"/>
      <c r="B62" s="78" t="s">
        <v>11</v>
      </c>
      <c r="C62" s="256" t="str">
        <f>IF(C61=0,"",+C61/C44)</f>
        <v/>
      </c>
      <c r="D62" s="256" t="str">
        <f t="shared" ref="D62:E62" si="19">IF(D61=0,"",+D61/D44)</f>
        <v/>
      </c>
      <c r="E62" s="256" t="str">
        <f t="shared" si="19"/>
        <v/>
      </c>
      <c r="F62" s="205"/>
    </row>
    <row r="63" spans="1:6" x14ac:dyDescent="0.35">
      <c r="A63" s="79"/>
      <c r="B63" s="258"/>
      <c r="C63" s="258"/>
      <c r="D63" s="258"/>
      <c r="E63" s="258"/>
      <c r="F63" s="35"/>
    </row>
    <row r="64" spans="1:6" x14ac:dyDescent="0.35">
      <c r="A64" s="79"/>
      <c r="B64" s="258"/>
      <c r="C64" s="258"/>
      <c r="D64" s="258"/>
      <c r="E64" s="258"/>
      <c r="F64" s="35"/>
    </row>
    <row r="65" spans="1:6" ht="30" customHeight="1" x14ac:dyDescent="0.35">
      <c r="A65" s="94" t="str">
        <f ca="1">Translations!A6</f>
        <v>CHW Programmatic Gap Table 3 - Coverage of competency-based in-service training costs</v>
      </c>
      <c r="B65" s="265"/>
      <c r="C65" s="265"/>
      <c r="D65" s="265"/>
      <c r="E65" s="265"/>
      <c r="F65" s="269"/>
    </row>
    <row r="66" spans="1:6" ht="45" customHeight="1" x14ac:dyDescent="0.35">
      <c r="A66" s="73" t="str">
        <f ca="1">Translations!$A$12</f>
        <v>Selected coverage indicator</v>
      </c>
      <c r="B66" s="199" t="str">
        <f ca="1">'RSSH drop-down'!$B6</f>
        <v>Percentage of CHWs who are to receive competency-based in-service training</v>
      </c>
      <c r="C66" s="200"/>
      <c r="D66" s="200"/>
      <c r="E66" s="200"/>
      <c r="F66" s="201"/>
    </row>
    <row r="67" spans="1:6" ht="17.5" customHeight="1" x14ac:dyDescent="0.35">
      <c r="A67" s="95" t="str">
        <f ca="1">Translations!$A$13</f>
        <v>Current national coverage</v>
      </c>
      <c r="B67" s="266"/>
      <c r="C67" s="266"/>
      <c r="D67" s="266"/>
      <c r="E67" s="266"/>
      <c r="F67" s="270"/>
    </row>
    <row r="68" spans="1:6" ht="45" customHeight="1" x14ac:dyDescent="0.35">
      <c r="A68" s="96" t="str">
        <f ca="1">Translations!$A$14</f>
        <v>Insert latest results</v>
      </c>
      <c r="B68" s="82"/>
      <c r="C68" s="74" t="str">
        <f ca="1">Translations!$A$15</f>
        <v>Year</v>
      </c>
      <c r="D68" s="82"/>
      <c r="E68" s="75" t="str">
        <f ca="1">Translations!$A$16</f>
        <v>Data source</v>
      </c>
      <c r="F68" s="109"/>
    </row>
    <row r="69" spans="1:6" ht="45" customHeight="1" x14ac:dyDescent="0.35">
      <c r="A69" s="97" t="str">
        <f ca="1">Translations!$A$17</f>
        <v>Comments</v>
      </c>
      <c r="B69" s="206"/>
      <c r="C69" s="207"/>
      <c r="D69" s="207"/>
      <c r="E69" s="207"/>
      <c r="F69" s="208"/>
    </row>
    <row r="70" spans="1:6" ht="45" customHeight="1" x14ac:dyDescent="0.35">
      <c r="A70" s="213"/>
      <c r="B70" s="211"/>
      <c r="C70" s="74" t="str">
        <f ca="1">Translations!$A$18</f>
        <v>Year 1</v>
      </c>
      <c r="D70" s="74" t="str">
        <f ca="1">Translations!$A$19</f>
        <v>Year 2</v>
      </c>
      <c r="E70" s="74" t="str">
        <f ca="1">Translations!$A$20</f>
        <v>Year 3</v>
      </c>
      <c r="F70" s="209" t="str">
        <f ca="1">Translations!$A$23</f>
        <v>Comments / Assumptions</v>
      </c>
    </row>
    <row r="71" spans="1:6" ht="45" customHeight="1" x14ac:dyDescent="0.35">
      <c r="A71" s="214"/>
      <c r="B71" s="212"/>
      <c r="C71" s="82" t="str">
        <f ca="1">Translations!$A$22</f>
        <v>Insert year</v>
      </c>
      <c r="D71" s="82" t="str">
        <f ca="1">Translations!$A$22</f>
        <v>Insert year</v>
      </c>
      <c r="E71" s="82" t="str">
        <f ca="1">Translations!$A$22</f>
        <v>Insert year</v>
      </c>
      <c r="F71" s="210"/>
    </row>
    <row r="72" spans="1:6" ht="17.5" customHeight="1" x14ac:dyDescent="0.35">
      <c r="A72" s="95" t="str">
        <f ca="1">Translations!$A$24</f>
        <v>Current estimated country need</v>
      </c>
      <c r="B72" s="264"/>
      <c r="C72" s="264"/>
      <c r="D72" s="264"/>
      <c r="E72" s="264"/>
      <c r="F72" s="271"/>
    </row>
    <row r="73" spans="1:6" ht="45" customHeight="1" x14ac:dyDescent="0.35">
      <c r="A73" s="98" t="str">
        <f ca="1">Translations!$A$25</f>
        <v>A. Total estimated number of CHWs needed by year</v>
      </c>
      <c r="B73" s="77" t="s">
        <v>5</v>
      </c>
      <c r="C73" s="255"/>
      <c r="D73" s="255"/>
      <c r="E73" s="255"/>
      <c r="F73" s="101"/>
    </row>
    <row r="74" spans="1:6" ht="45" customHeight="1" x14ac:dyDescent="0.35">
      <c r="A74" s="202" t="str">
        <f ca="1">Translations!$A$26</f>
        <v>B. Country targets for number of CHWs needed per NSP or agreed number</v>
      </c>
      <c r="B74" s="78" t="s">
        <v>5</v>
      </c>
      <c r="C74" s="255"/>
      <c r="D74" s="255"/>
      <c r="E74" s="255"/>
      <c r="F74" s="221"/>
    </row>
    <row r="75" spans="1:6" ht="45" customHeight="1" x14ac:dyDescent="0.35">
      <c r="A75" s="203"/>
      <c r="B75" s="78" t="s">
        <v>11</v>
      </c>
      <c r="C75" s="256" t="str">
        <f>IF(C74=0,"",+C74/C73)</f>
        <v/>
      </c>
      <c r="D75" s="256" t="str">
        <f t="shared" ref="D75:E75" si="20">IF(D74=0,"",+D74/D73)</f>
        <v/>
      </c>
      <c r="E75" s="256" t="str">
        <f t="shared" si="20"/>
        <v/>
      </c>
      <c r="F75" s="222"/>
    </row>
    <row r="76" spans="1:6" ht="17.5" customHeight="1" x14ac:dyDescent="0.35">
      <c r="A76" s="95" t="str">
        <f ca="1">Translations!$A$27</f>
        <v>Country target already covered</v>
      </c>
      <c r="B76" s="264"/>
      <c r="C76" s="264"/>
      <c r="D76" s="264"/>
      <c r="E76" s="264"/>
      <c r="F76" s="271"/>
    </row>
    <row r="77" spans="1:6" ht="45" customHeight="1" x14ac:dyDescent="0.35">
      <c r="A77" s="202" t="str">
        <f ca="1">Translations!$A$63</f>
        <v>C1. Number of CHWs who are to receive competency-based, in-service training through domestic resources</v>
      </c>
      <c r="B77" s="77" t="s">
        <v>5</v>
      </c>
      <c r="C77" s="259"/>
      <c r="D77" s="259"/>
      <c r="E77" s="259"/>
      <c r="F77" s="221"/>
    </row>
    <row r="78" spans="1:6" ht="45" customHeight="1" x14ac:dyDescent="0.35">
      <c r="A78" s="203"/>
      <c r="B78" s="77" t="s">
        <v>11</v>
      </c>
      <c r="C78" s="256" t="str">
        <f>IF(C77=0,"",+C77/C74)</f>
        <v/>
      </c>
      <c r="D78" s="256" t="str">
        <f t="shared" ref="D78:E78" si="21">IF(D77=0,"",+D77/D74)</f>
        <v/>
      </c>
      <c r="E78" s="256" t="str">
        <f t="shared" si="21"/>
        <v/>
      </c>
      <c r="F78" s="222"/>
    </row>
    <row r="79" spans="1:6" ht="45" customHeight="1" x14ac:dyDescent="0.35">
      <c r="A79" s="202" t="str">
        <f ca="1">Translations!$A$64</f>
        <v>C2. Number of CHWs who are to receive competency-based, in-service training through non-Global Fund external resources</v>
      </c>
      <c r="B79" s="77" t="s">
        <v>5</v>
      </c>
      <c r="C79" s="259"/>
      <c r="D79" s="259"/>
      <c r="E79" s="259"/>
      <c r="F79" s="221"/>
    </row>
    <row r="80" spans="1:6" ht="45" customHeight="1" x14ac:dyDescent="0.35">
      <c r="A80" s="203"/>
      <c r="B80" s="77" t="s">
        <v>11</v>
      </c>
      <c r="C80" s="256" t="str">
        <f>IF(C79=0,"",+C79/C74)</f>
        <v/>
      </c>
      <c r="D80" s="256" t="str">
        <f t="shared" ref="D80:E80" si="22">IF(D79=0,"",+D79/D74)</f>
        <v/>
      </c>
      <c r="E80" s="256" t="str">
        <f t="shared" si="22"/>
        <v/>
      </c>
      <c r="F80" s="222"/>
    </row>
    <row r="81" spans="1:6" ht="45" customHeight="1" x14ac:dyDescent="0.35">
      <c r="A81" s="202" t="str">
        <f ca="1">Translations!$A$65</f>
        <v>C. Number of CHWs who are to receive competency-based, in-service training through domestic + non-Global Fund external resources</v>
      </c>
      <c r="B81" s="77" t="s">
        <v>5</v>
      </c>
      <c r="C81" s="257">
        <f>+C77+C79</f>
        <v>0</v>
      </c>
      <c r="D81" s="257">
        <f>+D77+D79</f>
        <v>0</v>
      </c>
      <c r="E81" s="257">
        <f>+E77+E79</f>
        <v>0</v>
      </c>
      <c r="F81" s="221"/>
    </row>
    <row r="82" spans="1:6" ht="45" customHeight="1" x14ac:dyDescent="0.35">
      <c r="A82" s="203"/>
      <c r="B82" s="77" t="s">
        <v>11</v>
      </c>
      <c r="C82" s="256" t="str">
        <f>IF(C81=0,"",+C81/C74)</f>
        <v/>
      </c>
      <c r="D82" s="256" t="str">
        <f t="shared" ref="D82:E82" si="23">IF(D81=0,"",+D81/D74)</f>
        <v/>
      </c>
      <c r="E82" s="256" t="str">
        <f t="shared" si="23"/>
        <v/>
      </c>
      <c r="F82" s="222"/>
    </row>
    <row r="83" spans="1:6" ht="17.5" customHeight="1" x14ac:dyDescent="0.35">
      <c r="A83" s="95" t="str">
        <f ca="1">Translations!$A$31</f>
        <v>Programmatic gap</v>
      </c>
      <c r="B83" s="264"/>
      <c r="C83" s="264"/>
      <c r="D83" s="264"/>
      <c r="E83" s="264"/>
      <c r="F83" s="271"/>
    </row>
    <row r="84" spans="1:6" ht="45" customHeight="1" x14ac:dyDescent="0.35">
      <c r="A84" s="202" t="str">
        <f ca="1">Translations!$A$32</f>
        <v>D. Expected annual gap in meeting the target: B - C</v>
      </c>
      <c r="B84" s="77" t="s">
        <v>5</v>
      </c>
      <c r="C84" s="257">
        <f>+C74-(C81)</f>
        <v>0</v>
      </c>
      <c r="D84" s="257">
        <f t="shared" ref="D84:E84" si="24">+D74-(D81)</f>
        <v>0</v>
      </c>
      <c r="E84" s="257">
        <f t="shared" si="24"/>
        <v>0</v>
      </c>
      <c r="F84" s="221"/>
    </row>
    <row r="85" spans="1:6" ht="45" customHeight="1" x14ac:dyDescent="0.35">
      <c r="A85" s="203"/>
      <c r="B85" s="77" t="s">
        <v>11</v>
      </c>
      <c r="C85" s="256" t="str">
        <f>IF(C84=0,"",+C84/C74)</f>
        <v/>
      </c>
      <c r="D85" s="256" t="str">
        <f t="shared" ref="D85:E85" si="25">IF(D84=0,"",+D84/D74)</f>
        <v/>
      </c>
      <c r="E85" s="256" t="str">
        <f t="shared" si="25"/>
        <v/>
      </c>
      <c r="F85" s="222"/>
    </row>
    <row r="86" spans="1:6" ht="17.5" customHeight="1" x14ac:dyDescent="0.35">
      <c r="A86" s="95" t="str">
        <f ca="1">Translations!$A$33</f>
        <v>Country target covered with the allocation amount</v>
      </c>
      <c r="B86" s="266"/>
      <c r="C86" s="266"/>
      <c r="D86" s="266"/>
      <c r="E86" s="266"/>
      <c r="F86" s="270"/>
    </row>
    <row r="87" spans="1:6" ht="45" customHeight="1" x14ac:dyDescent="0.35">
      <c r="A87" s="202" t="str">
        <f ca="1">Translations!$A$66</f>
        <v>E. Number of CHWs who are to receive competency-based, in-service training through the allocation amount</v>
      </c>
      <c r="B87" s="78" t="s">
        <v>5</v>
      </c>
      <c r="C87" s="259"/>
      <c r="D87" s="259"/>
      <c r="E87" s="259"/>
      <c r="F87" s="221"/>
    </row>
    <row r="88" spans="1:6" ht="45" customHeight="1" x14ac:dyDescent="0.35">
      <c r="A88" s="203"/>
      <c r="B88" s="78" t="s">
        <v>11</v>
      </c>
      <c r="C88" s="256" t="str">
        <f>IF(C87=0,"",+C87/C74)</f>
        <v/>
      </c>
      <c r="D88" s="256" t="str">
        <f t="shared" ref="D88:E88" si="26">IF(D87=0,"",+D87/D74)</f>
        <v/>
      </c>
      <c r="E88" s="256" t="str">
        <f t="shared" si="26"/>
        <v/>
      </c>
      <c r="F88" s="222"/>
    </row>
    <row r="89" spans="1:6" ht="45" customHeight="1" x14ac:dyDescent="0.35">
      <c r="A89" s="202" t="str">
        <f ca="1">Translations!$A$67</f>
        <v>F. Number of CHWs who are to receive competency-based, in-service training through all sources: C+E</v>
      </c>
      <c r="B89" s="78" t="s">
        <v>5</v>
      </c>
      <c r="C89" s="257">
        <f>+C87+C81</f>
        <v>0</v>
      </c>
      <c r="D89" s="257">
        <f t="shared" ref="D89:E89" si="27">+D87+D81</f>
        <v>0</v>
      </c>
      <c r="E89" s="257">
        <f t="shared" si="27"/>
        <v>0</v>
      </c>
      <c r="F89" s="221"/>
    </row>
    <row r="90" spans="1:6" ht="45" customHeight="1" x14ac:dyDescent="0.35">
      <c r="A90" s="203"/>
      <c r="B90" s="78" t="s">
        <v>11</v>
      </c>
      <c r="C90" s="256" t="str">
        <f>IF(C89=0,"",+C89/C74)</f>
        <v/>
      </c>
      <c r="D90" s="256" t="str">
        <f t="shared" ref="D90:E90" si="28">IF(D89=0,"",+D89/D74)</f>
        <v/>
      </c>
      <c r="E90" s="256" t="str">
        <f t="shared" si="28"/>
        <v/>
      </c>
      <c r="F90" s="222"/>
    </row>
    <row r="91" spans="1:6" ht="45" customHeight="1" x14ac:dyDescent="0.35">
      <c r="A91" s="202" t="str">
        <f ca="1">Translations!$A$36</f>
        <v>G. Remaining gap to country target: B - F</v>
      </c>
      <c r="B91" s="78" t="s">
        <v>5</v>
      </c>
      <c r="C91" s="257">
        <f>+C74-(C89)</f>
        <v>0</v>
      </c>
      <c r="D91" s="257">
        <f t="shared" ref="D91:E91" si="29">+D74-(D89)</f>
        <v>0</v>
      </c>
      <c r="E91" s="257">
        <f t="shared" si="29"/>
        <v>0</v>
      </c>
      <c r="F91" s="226"/>
    </row>
    <row r="92" spans="1:6" ht="45" customHeight="1" x14ac:dyDescent="0.35">
      <c r="A92" s="203"/>
      <c r="B92" s="78" t="s">
        <v>11</v>
      </c>
      <c r="C92" s="256" t="str">
        <f>IF(C91=0,"",+C91/C74)</f>
        <v/>
      </c>
      <c r="D92" s="256" t="str">
        <f t="shared" ref="D92:E92" si="30">IF(D91=0,"",+D91/D74)</f>
        <v/>
      </c>
      <c r="E92" s="256" t="str">
        <f t="shared" si="30"/>
        <v/>
      </c>
      <c r="F92" s="227"/>
    </row>
    <row r="93" spans="1:6" x14ac:dyDescent="0.35">
      <c r="A93" s="79"/>
      <c r="B93" s="258"/>
      <c r="C93" s="258"/>
      <c r="D93" s="258"/>
      <c r="E93" s="258"/>
      <c r="F93" s="35"/>
    </row>
    <row r="94" spans="1:6" x14ac:dyDescent="0.35">
      <c r="A94" s="79"/>
      <c r="B94" s="258"/>
      <c r="C94" s="258"/>
      <c r="D94" s="258"/>
      <c r="E94" s="258"/>
      <c r="F94" s="35"/>
    </row>
    <row r="95" spans="1:6" ht="30" customHeight="1" x14ac:dyDescent="0.35">
      <c r="A95" s="94" t="str">
        <f ca="1">Translations!A7</f>
        <v>CHW Programmatic Gap Table 4 - Coverage of supervision costs</v>
      </c>
      <c r="B95" s="265"/>
      <c r="C95" s="265"/>
      <c r="D95" s="265"/>
      <c r="E95" s="265"/>
      <c r="F95" s="269"/>
    </row>
    <row r="96" spans="1:6" ht="45" customHeight="1" x14ac:dyDescent="0.35">
      <c r="A96" s="73" t="str">
        <f ca="1">Translations!$A$12</f>
        <v>Selected coverage indicator</v>
      </c>
      <c r="B96" s="199" t="str">
        <f ca="1">'RSSH drop-down'!$B7</f>
        <v>Percentage of CHWs who are to receive integrated supportive supervision</v>
      </c>
      <c r="C96" s="200"/>
      <c r="D96" s="200"/>
      <c r="E96" s="200"/>
      <c r="F96" s="201"/>
    </row>
    <row r="97" spans="1:6" ht="17.5" customHeight="1" x14ac:dyDescent="0.35">
      <c r="A97" s="95" t="str">
        <f ca="1">Translations!$A$13</f>
        <v>Current national coverage</v>
      </c>
      <c r="B97" s="264"/>
      <c r="C97" s="264"/>
      <c r="D97" s="264"/>
      <c r="E97" s="264"/>
      <c r="F97" s="271"/>
    </row>
    <row r="98" spans="1:6" ht="45" customHeight="1" x14ac:dyDescent="0.35">
      <c r="A98" s="96" t="str">
        <f ca="1">Translations!$A$14</f>
        <v>Insert latest results</v>
      </c>
      <c r="B98" s="83"/>
      <c r="C98" s="74" t="str">
        <f ca="1">Translations!$A$15</f>
        <v>Year</v>
      </c>
      <c r="D98" s="83"/>
      <c r="E98" s="75" t="str">
        <f ca="1">Translations!$A$16</f>
        <v>Data source</v>
      </c>
      <c r="F98" s="109"/>
    </row>
    <row r="99" spans="1:6" ht="45" customHeight="1" x14ac:dyDescent="0.35">
      <c r="A99" s="97" t="str">
        <f ca="1">Translations!$A$17</f>
        <v>Comments</v>
      </c>
      <c r="B99" s="223"/>
      <c r="C99" s="224"/>
      <c r="D99" s="224"/>
      <c r="E99" s="224"/>
      <c r="F99" s="225"/>
    </row>
    <row r="100" spans="1:6" ht="45" customHeight="1" x14ac:dyDescent="0.35">
      <c r="A100" s="213"/>
      <c r="B100" s="211"/>
      <c r="C100" s="74" t="str">
        <f ca="1">Translations!$A$18</f>
        <v>Year 1</v>
      </c>
      <c r="D100" s="74" t="str">
        <f ca="1">Translations!$A$19</f>
        <v>Year 2</v>
      </c>
      <c r="E100" s="74" t="str">
        <f ca="1">Translations!$A$20</f>
        <v>Year 3</v>
      </c>
      <c r="F100" s="209" t="str">
        <f ca="1">Translations!$A$23</f>
        <v>Comments / Assumptions</v>
      </c>
    </row>
    <row r="101" spans="1:6" ht="45" customHeight="1" x14ac:dyDescent="0.35">
      <c r="A101" s="214"/>
      <c r="B101" s="212"/>
      <c r="C101" s="83" t="str">
        <f ca="1">Translations!$A$22</f>
        <v>Insert year</v>
      </c>
      <c r="D101" s="83" t="str">
        <f ca="1">Translations!$A$22</f>
        <v>Insert year</v>
      </c>
      <c r="E101" s="83" t="str">
        <f ca="1">Translations!$A$22</f>
        <v>Insert year</v>
      </c>
      <c r="F101" s="210"/>
    </row>
    <row r="102" spans="1:6" ht="17.5" customHeight="1" x14ac:dyDescent="0.35">
      <c r="A102" s="95" t="str">
        <f ca="1">Translations!$A$24</f>
        <v>Current estimated country need</v>
      </c>
      <c r="B102" s="264"/>
      <c r="C102" s="264"/>
      <c r="D102" s="264"/>
      <c r="E102" s="264"/>
      <c r="F102" s="271"/>
    </row>
    <row r="103" spans="1:6" ht="45" customHeight="1" x14ac:dyDescent="0.35">
      <c r="A103" s="98" t="str">
        <f ca="1">Translations!$A$25</f>
        <v>A. Total estimated number of CHWs needed by year</v>
      </c>
      <c r="B103" s="77" t="s">
        <v>5</v>
      </c>
      <c r="C103" s="259"/>
      <c r="D103" s="259"/>
      <c r="E103" s="259"/>
      <c r="F103" s="101"/>
    </row>
    <row r="104" spans="1:6" ht="45" customHeight="1" x14ac:dyDescent="0.35">
      <c r="A104" s="202" t="str">
        <f ca="1">Translations!$A$26</f>
        <v>B. Country targets for number of CHWs needed per NSP or agreed number</v>
      </c>
      <c r="B104" s="78" t="s">
        <v>5</v>
      </c>
      <c r="C104" s="259"/>
      <c r="D104" s="259"/>
      <c r="E104" s="259"/>
      <c r="F104" s="221"/>
    </row>
    <row r="105" spans="1:6" ht="45" customHeight="1" x14ac:dyDescent="0.35">
      <c r="A105" s="203"/>
      <c r="B105" s="78" t="s">
        <v>11</v>
      </c>
      <c r="C105" s="256" t="str">
        <f>IF(C104=0,"",+C104/C103)</f>
        <v/>
      </c>
      <c r="D105" s="256" t="str">
        <f t="shared" ref="D105:E105" si="31">IF(D104=0,"",+D104/D103)</f>
        <v/>
      </c>
      <c r="E105" s="256" t="str">
        <f t="shared" si="31"/>
        <v/>
      </c>
      <c r="F105" s="222"/>
    </row>
    <row r="106" spans="1:6" ht="17.5" customHeight="1" x14ac:dyDescent="0.35">
      <c r="A106" s="95" t="str">
        <f ca="1">Translations!$A$27</f>
        <v>Country target already covered</v>
      </c>
      <c r="B106" s="264"/>
      <c r="C106" s="264"/>
      <c r="D106" s="264"/>
      <c r="E106" s="264"/>
      <c r="F106" s="271"/>
    </row>
    <row r="107" spans="1:6" ht="45" customHeight="1" x14ac:dyDescent="0.35">
      <c r="A107" s="202" t="str">
        <f ca="1">Translations!$A$69</f>
        <v>C1. Number of CHWs who are to receive integrated supportive supervision through domestic resources</v>
      </c>
      <c r="B107" s="77" t="s">
        <v>5</v>
      </c>
      <c r="C107" s="259"/>
      <c r="D107" s="259"/>
      <c r="E107" s="259"/>
      <c r="F107" s="221"/>
    </row>
    <row r="108" spans="1:6" ht="45" customHeight="1" x14ac:dyDescent="0.35">
      <c r="A108" s="203"/>
      <c r="B108" s="77" t="s">
        <v>11</v>
      </c>
      <c r="C108" s="256" t="str">
        <f>IF(C107=0,"",+C107/C104)</f>
        <v/>
      </c>
      <c r="D108" s="256" t="str">
        <f t="shared" ref="D108:E108" si="32">IF(D107=0,"",+D107/D104)</f>
        <v/>
      </c>
      <c r="E108" s="256" t="str">
        <f t="shared" si="32"/>
        <v/>
      </c>
      <c r="F108" s="222"/>
    </row>
    <row r="109" spans="1:6" ht="45" customHeight="1" x14ac:dyDescent="0.35">
      <c r="A109" s="202" t="str">
        <f ca="1">Translations!$A$70</f>
        <v>C2. Number of CHWs who are to receive integrated supportive supervision through non-Global Fund external resources</v>
      </c>
      <c r="B109" s="77" t="s">
        <v>5</v>
      </c>
      <c r="C109" s="259"/>
      <c r="D109" s="259"/>
      <c r="E109" s="259"/>
      <c r="F109" s="221"/>
    </row>
    <row r="110" spans="1:6" ht="45" customHeight="1" x14ac:dyDescent="0.35">
      <c r="A110" s="203"/>
      <c r="B110" s="77" t="s">
        <v>11</v>
      </c>
      <c r="C110" s="256" t="str">
        <f>IF(C109=0,"",+C109/C104)</f>
        <v/>
      </c>
      <c r="D110" s="256" t="str">
        <f t="shared" ref="D110:E110" si="33">IF(D109=0,"",+D109/D104)</f>
        <v/>
      </c>
      <c r="E110" s="256" t="str">
        <f t="shared" si="33"/>
        <v/>
      </c>
      <c r="F110" s="222"/>
    </row>
    <row r="111" spans="1:6" ht="45" customHeight="1" x14ac:dyDescent="0.35">
      <c r="A111" s="202" t="str">
        <f ca="1">Translations!$A$71</f>
        <v>C. Number of CHWs who are to receive integrated supportive supervision through domestic + non-Global Fund external resources</v>
      </c>
      <c r="B111" s="77" t="s">
        <v>5</v>
      </c>
      <c r="C111" s="257">
        <f>+C107+C109</f>
        <v>0</v>
      </c>
      <c r="D111" s="257">
        <f>+D107+D109</f>
        <v>0</v>
      </c>
      <c r="E111" s="257">
        <f>+E107+E109</f>
        <v>0</v>
      </c>
      <c r="F111" s="221"/>
    </row>
    <row r="112" spans="1:6" ht="45" customHeight="1" x14ac:dyDescent="0.35">
      <c r="A112" s="203"/>
      <c r="B112" s="77" t="s">
        <v>11</v>
      </c>
      <c r="C112" s="256" t="str">
        <f>IF(C111=0,"",+C111/C104)</f>
        <v/>
      </c>
      <c r="D112" s="256" t="str">
        <f t="shared" ref="D112:E112" si="34">IF(D111=0,"",+D111/D104)</f>
        <v/>
      </c>
      <c r="E112" s="256" t="str">
        <f t="shared" si="34"/>
        <v/>
      </c>
      <c r="F112" s="222"/>
    </row>
    <row r="113" spans="1:6" ht="17.5" customHeight="1" x14ac:dyDescent="0.35">
      <c r="A113" s="95" t="str">
        <f ca="1">Translations!$A$31</f>
        <v>Programmatic gap</v>
      </c>
      <c r="B113" s="264"/>
      <c r="C113" s="264"/>
      <c r="D113" s="264"/>
      <c r="E113" s="264"/>
      <c r="F113" s="271"/>
    </row>
    <row r="114" spans="1:6" ht="45" customHeight="1" x14ac:dyDescent="0.35">
      <c r="A114" s="202" t="str">
        <f ca="1">Translations!$A$32</f>
        <v>D. Expected annual gap in meeting the target: B - C</v>
      </c>
      <c r="B114" s="77" t="s">
        <v>5</v>
      </c>
      <c r="C114" s="257">
        <f>+C104-(C111)</f>
        <v>0</v>
      </c>
      <c r="D114" s="257">
        <f t="shared" ref="D114:E114" si="35">+D104-(D111)</f>
        <v>0</v>
      </c>
      <c r="E114" s="257">
        <f t="shared" si="35"/>
        <v>0</v>
      </c>
      <c r="F114" s="221"/>
    </row>
    <row r="115" spans="1:6" ht="45" customHeight="1" x14ac:dyDescent="0.35">
      <c r="A115" s="203"/>
      <c r="B115" s="77" t="s">
        <v>11</v>
      </c>
      <c r="C115" s="256" t="str">
        <f>IF(C114=0,"",+C114/C104)</f>
        <v/>
      </c>
      <c r="D115" s="256" t="str">
        <f t="shared" ref="D115:E115" si="36">IF(D114=0,"",+D114/D104)</f>
        <v/>
      </c>
      <c r="E115" s="256" t="str">
        <f t="shared" si="36"/>
        <v/>
      </c>
      <c r="F115" s="222"/>
    </row>
    <row r="116" spans="1:6" ht="17.5" customHeight="1" x14ac:dyDescent="0.35">
      <c r="A116" s="95" t="str">
        <f ca="1">Translations!$A$33</f>
        <v>Country target covered with the allocation amount</v>
      </c>
      <c r="B116" s="266"/>
      <c r="C116" s="266"/>
      <c r="D116" s="266"/>
      <c r="E116" s="266"/>
      <c r="F116" s="270"/>
    </row>
    <row r="117" spans="1:6" ht="45" customHeight="1" x14ac:dyDescent="0.35">
      <c r="A117" s="202" t="str">
        <f ca="1">Translations!$A$72</f>
        <v>E. Number of CHWs who are to receive integrated supportive supervision through the allocation amount</v>
      </c>
      <c r="B117" s="78" t="s">
        <v>5</v>
      </c>
      <c r="C117" s="259"/>
      <c r="D117" s="259"/>
      <c r="E117" s="259"/>
      <c r="F117" s="221"/>
    </row>
    <row r="118" spans="1:6" ht="45" customHeight="1" x14ac:dyDescent="0.35">
      <c r="A118" s="203"/>
      <c r="B118" s="78" t="s">
        <v>11</v>
      </c>
      <c r="C118" s="256" t="str">
        <f>IF(C117=0,"",+C117/C104)</f>
        <v/>
      </c>
      <c r="D118" s="256" t="str">
        <f t="shared" ref="D118:E118" si="37">IF(D117=0,"",+D117/D104)</f>
        <v/>
      </c>
      <c r="E118" s="256" t="str">
        <f t="shared" si="37"/>
        <v/>
      </c>
      <c r="F118" s="222"/>
    </row>
    <row r="119" spans="1:6" ht="45" customHeight="1" x14ac:dyDescent="0.35">
      <c r="A119" s="202" t="str">
        <f ca="1">Translations!$A$73</f>
        <v>F. Number of CHWs who are to receive integrated supportive supervision through all sources: C+E</v>
      </c>
      <c r="B119" s="78" t="s">
        <v>5</v>
      </c>
      <c r="C119" s="257">
        <f>+C117+C111</f>
        <v>0</v>
      </c>
      <c r="D119" s="257">
        <f t="shared" ref="D119:E119" si="38">+D117+D111</f>
        <v>0</v>
      </c>
      <c r="E119" s="257">
        <f t="shared" si="38"/>
        <v>0</v>
      </c>
      <c r="F119" s="221"/>
    </row>
    <row r="120" spans="1:6" ht="45" customHeight="1" x14ac:dyDescent="0.35">
      <c r="A120" s="203"/>
      <c r="B120" s="78" t="s">
        <v>11</v>
      </c>
      <c r="C120" s="256" t="str">
        <f>IF(C119=0,"",+C119/C104)</f>
        <v/>
      </c>
      <c r="D120" s="256" t="str">
        <f t="shared" ref="D120:E120" si="39">IF(D119=0,"",+D119/D104)</f>
        <v/>
      </c>
      <c r="E120" s="256" t="str">
        <f t="shared" si="39"/>
        <v/>
      </c>
      <c r="F120" s="222"/>
    </row>
    <row r="121" spans="1:6" ht="45" customHeight="1" x14ac:dyDescent="0.35">
      <c r="A121" s="202" t="str">
        <f ca="1">Translations!$A$36</f>
        <v>G. Remaining gap to country target: B - F</v>
      </c>
      <c r="B121" s="78" t="s">
        <v>5</v>
      </c>
      <c r="C121" s="257">
        <f>+C104-(C119)</f>
        <v>0</v>
      </c>
      <c r="D121" s="257">
        <f t="shared" ref="D121:E121" si="40">+D104-(D119)</f>
        <v>0</v>
      </c>
      <c r="E121" s="257">
        <f t="shared" si="40"/>
        <v>0</v>
      </c>
      <c r="F121" s="221"/>
    </row>
    <row r="122" spans="1:6" ht="45" customHeight="1" x14ac:dyDescent="0.35">
      <c r="A122" s="203"/>
      <c r="B122" s="78" t="s">
        <v>11</v>
      </c>
      <c r="C122" s="256" t="str">
        <f>IF(C121=0,"",+C121/C104)</f>
        <v/>
      </c>
      <c r="D122" s="256" t="str">
        <f t="shared" ref="D122:E122" si="41">IF(D121=0,"",+D121/D104)</f>
        <v/>
      </c>
      <c r="E122" s="256" t="str">
        <f t="shared" si="41"/>
        <v/>
      </c>
      <c r="F122" s="222"/>
    </row>
    <row r="123" spans="1:6" ht="42" hidden="1" customHeight="1" thickBot="1" x14ac:dyDescent="0.4">
      <c r="A123" s="230" t="e">
        <f>Translations!#REF!</f>
        <v>#REF!</v>
      </c>
      <c r="B123" s="36" t="s">
        <v>5</v>
      </c>
      <c r="C123" s="260">
        <f>+C119+C121</f>
        <v>0</v>
      </c>
      <c r="D123" s="260">
        <f t="shared" ref="D123:E123" si="42">+D119+D121</f>
        <v>0</v>
      </c>
      <c r="E123" s="260">
        <f t="shared" si="42"/>
        <v>0</v>
      </c>
      <c r="F123" s="232"/>
    </row>
    <row r="124" spans="1:6" ht="42" hidden="1" customHeight="1" x14ac:dyDescent="0.35">
      <c r="A124" s="231"/>
      <c r="B124" s="37" t="s">
        <v>11</v>
      </c>
      <c r="C124" s="261" t="str">
        <f>IF(C123=0,"",+C123/C103)</f>
        <v/>
      </c>
      <c r="D124" s="261" t="str">
        <f t="shared" ref="D124:E124" si="43">IF(D123=0,"",+D123/D103)</f>
        <v/>
      </c>
      <c r="E124" s="261" t="str">
        <f t="shared" si="43"/>
        <v/>
      </c>
      <c r="F124" s="233"/>
    </row>
    <row r="125" spans="1:6" x14ac:dyDescent="0.35">
      <c r="A125" s="79"/>
      <c r="B125" s="258"/>
      <c r="C125" s="258"/>
      <c r="D125" s="258"/>
      <c r="E125" s="258"/>
      <c r="F125" s="35"/>
    </row>
    <row r="126" spans="1:6" x14ac:dyDescent="0.35">
      <c r="A126" s="79"/>
      <c r="B126" s="258"/>
      <c r="C126" s="258"/>
      <c r="D126" s="258"/>
      <c r="E126" s="258"/>
      <c r="F126" s="35"/>
    </row>
    <row r="127" spans="1:6" ht="30" customHeight="1" x14ac:dyDescent="0.35">
      <c r="A127" s="94" t="str">
        <f ca="1">Translations!A8</f>
        <v>CHW Programmatic Gap Table 5 - Coverage of equipment costs</v>
      </c>
      <c r="B127" s="265"/>
      <c r="C127" s="265"/>
      <c r="D127" s="265"/>
      <c r="E127" s="265"/>
      <c r="F127" s="269"/>
    </row>
    <row r="128" spans="1:6" ht="45" customHeight="1" x14ac:dyDescent="0.35">
      <c r="A128" s="73" t="str">
        <f ca="1">Translations!$A$12</f>
        <v>Selected coverage indicator</v>
      </c>
      <c r="B128" s="199" t="str">
        <f ca="1">'RSSH drop-down'!$B8</f>
        <v>Percentage of CHWs who are to be equipped</v>
      </c>
      <c r="C128" s="200"/>
      <c r="D128" s="200"/>
      <c r="E128" s="200"/>
      <c r="F128" s="201"/>
    </row>
    <row r="129" spans="1:6" ht="17.5" customHeight="1" x14ac:dyDescent="0.35">
      <c r="A129" s="95" t="str">
        <f ca="1">Translations!$A$13</f>
        <v>Current national coverage</v>
      </c>
      <c r="B129" s="264"/>
      <c r="C129" s="264"/>
      <c r="D129" s="264"/>
      <c r="E129" s="264"/>
      <c r="F129" s="271"/>
    </row>
    <row r="130" spans="1:6" ht="45" customHeight="1" x14ac:dyDescent="0.35">
      <c r="A130" s="96" t="str">
        <f ca="1">Translations!$A$14</f>
        <v>Insert latest results</v>
      </c>
      <c r="B130" s="83"/>
      <c r="C130" s="74" t="str">
        <f ca="1">Translations!$A$15</f>
        <v>Year</v>
      </c>
      <c r="D130" s="83"/>
      <c r="E130" s="75" t="str">
        <f ca="1">Translations!$A$16</f>
        <v>Data source</v>
      </c>
      <c r="F130" s="109"/>
    </row>
    <row r="131" spans="1:6" ht="45" customHeight="1" x14ac:dyDescent="0.35">
      <c r="A131" s="97" t="str">
        <f ca="1">Translations!$A$17</f>
        <v>Comments</v>
      </c>
      <c r="B131" s="223"/>
      <c r="C131" s="224"/>
      <c r="D131" s="224"/>
      <c r="E131" s="224"/>
      <c r="F131" s="225"/>
    </row>
    <row r="132" spans="1:6" ht="45" customHeight="1" x14ac:dyDescent="0.35">
      <c r="A132" s="213"/>
      <c r="B132" s="77"/>
      <c r="C132" s="74" t="str">
        <f ca="1">Translations!$A$18</f>
        <v>Year 1</v>
      </c>
      <c r="D132" s="74" t="str">
        <f ca="1">Translations!$A$19</f>
        <v>Year 2</v>
      </c>
      <c r="E132" s="74" t="str">
        <f ca="1">Translations!$A$20</f>
        <v>Year 3</v>
      </c>
      <c r="F132" s="209" t="str">
        <f ca="1">Translations!$A$23</f>
        <v>Comments / Assumptions</v>
      </c>
    </row>
    <row r="133" spans="1:6" ht="45" customHeight="1" x14ac:dyDescent="0.35">
      <c r="A133" s="214"/>
      <c r="B133" s="77"/>
      <c r="C133" s="83" t="str">
        <f ca="1">Translations!$A$22</f>
        <v>Insert year</v>
      </c>
      <c r="D133" s="83" t="str">
        <f ca="1">Translations!$A$22</f>
        <v>Insert year</v>
      </c>
      <c r="E133" s="83" t="str">
        <f ca="1">Translations!$A$22</f>
        <v>Insert year</v>
      </c>
      <c r="F133" s="210"/>
    </row>
    <row r="134" spans="1:6" ht="17.5" customHeight="1" x14ac:dyDescent="0.35">
      <c r="A134" s="95" t="str">
        <f ca="1">Translations!$A$24</f>
        <v>Current estimated country need</v>
      </c>
      <c r="B134" s="264"/>
      <c r="C134" s="264"/>
      <c r="D134" s="264"/>
      <c r="E134" s="264"/>
      <c r="F134" s="100"/>
    </row>
    <row r="135" spans="1:6" ht="45" customHeight="1" x14ac:dyDescent="0.35">
      <c r="A135" s="98" t="str">
        <f ca="1">Translations!$A$25</f>
        <v>A. Total estimated number of CHWs needed by year</v>
      </c>
      <c r="B135" s="77" t="s">
        <v>5</v>
      </c>
      <c r="C135" s="259"/>
      <c r="D135" s="259"/>
      <c r="E135" s="259"/>
      <c r="F135" s="101"/>
    </row>
    <row r="136" spans="1:6" ht="45" customHeight="1" x14ac:dyDescent="0.35">
      <c r="A136" s="202" t="str">
        <f ca="1">Translations!$A$26</f>
        <v>B. Country targets for number of CHWs needed per NSP or agreed number</v>
      </c>
      <c r="B136" s="78" t="s">
        <v>5</v>
      </c>
      <c r="C136" s="259"/>
      <c r="D136" s="259"/>
      <c r="E136" s="259"/>
      <c r="F136" s="221"/>
    </row>
    <row r="137" spans="1:6" ht="45" customHeight="1" x14ac:dyDescent="0.35">
      <c r="A137" s="203"/>
      <c r="B137" s="78" t="s">
        <v>11</v>
      </c>
      <c r="C137" s="256" t="str">
        <f>IF(C136=0,"",+C136/C135)</f>
        <v/>
      </c>
      <c r="D137" s="256" t="str">
        <f t="shared" ref="D137:E137" si="44">IF(D136=0,"",+D136/D135)</f>
        <v/>
      </c>
      <c r="E137" s="256" t="str">
        <f t="shared" si="44"/>
        <v/>
      </c>
      <c r="F137" s="222"/>
    </row>
    <row r="138" spans="1:6" ht="17.5" customHeight="1" x14ac:dyDescent="0.35">
      <c r="A138" s="95" t="str">
        <f ca="1">Translations!$A$27</f>
        <v>Country target already covered</v>
      </c>
      <c r="B138" s="264"/>
      <c r="C138" s="264"/>
      <c r="D138" s="264"/>
      <c r="E138" s="264"/>
      <c r="F138" s="100"/>
    </row>
    <row r="139" spans="1:6" ht="45" customHeight="1" x14ac:dyDescent="0.35">
      <c r="A139" s="202" t="str">
        <f ca="1">Translations!$A$75</f>
        <v>C1. Number of CHWs who are to be equipped through domestic resources</v>
      </c>
      <c r="B139" s="77" t="s">
        <v>5</v>
      </c>
      <c r="C139" s="259"/>
      <c r="D139" s="259"/>
      <c r="E139" s="259"/>
      <c r="F139" s="221"/>
    </row>
    <row r="140" spans="1:6" ht="45" customHeight="1" x14ac:dyDescent="0.35">
      <c r="A140" s="203"/>
      <c r="B140" s="77" t="s">
        <v>11</v>
      </c>
      <c r="C140" s="256" t="str">
        <f>IF(C139=0,"",+C139/C136)</f>
        <v/>
      </c>
      <c r="D140" s="256" t="str">
        <f t="shared" ref="D140:E140" si="45">IF(D139=0,"",+D139/D136)</f>
        <v/>
      </c>
      <c r="E140" s="262" t="str">
        <f t="shared" si="45"/>
        <v/>
      </c>
      <c r="F140" s="222"/>
    </row>
    <row r="141" spans="1:6" ht="45" customHeight="1" x14ac:dyDescent="0.35">
      <c r="A141" s="202" t="str">
        <f ca="1">Translations!$A$76</f>
        <v>C2. Number of CHWs who are to be equipped through non-Global Fund external resources</v>
      </c>
      <c r="B141" s="77" t="s">
        <v>5</v>
      </c>
      <c r="C141" s="259"/>
      <c r="D141" s="259"/>
      <c r="E141" s="259"/>
      <c r="F141" s="221"/>
    </row>
    <row r="142" spans="1:6" ht="45" customHeight="1" x14ac:dyDescent="0.35">
      <c r="A142" s="203"/>
      <c r="B142" s="77" t="s">
        <v>11</v>
      </c>
      <c r="C142" s="256" t="str">
        <f>IF(C141=0,"",+C141/C136)</f>
        <v/>
      </c>
      <c r="D142" s="256" t="str">
        <f t="shared" ref="D142:E142" si="46">IF(D141=0,"",+D141/D136)</f>
        <v/>
      </c>
      <c r="E142" s="256" t="str">
        <f t="shared" si="46"/>
        <v/>
      </c>
      <c r="F142" s="222"/>
    </row>
    <row r="143" spans="1:6" ht="45" customHeight="1" x14ac:dyDescent="0.35">
      <c r="A143" s="202" t="str">
        <f ca="1">Translations!$A$77</f>
        <v>C. Number of CHWs who are to be equipped through domestic + non-Global Fund external resources</v>
      </c>
      <c r="B143" s="77" t="s">
        <v>5</v>
      </c>
      <c r="C143" s="257">
        <f>+C139+C141</f>
        <v>0</v>
      </c>
      <c r="D143" s="257">
        <f>+D139+D141</f>
        <v>0</v>
      </c>
      <c r="E143" s="257">
        <f>+E139+E141</f>
        <v>0</v>
      </c>
      <c r="F143" s="228"/>
    </row>
    <row r="144" spans="1:6" ht="45" customHeight="1" x14ac:dyDescent="0.35">
      <c r="A144" s="203"/>
      <c r="B144" s="77" t="s">
        <v>11</v>
      </c>
      <c r="C144" s="256" t="str">
        <f>IF(C143=0,"",+C143/C136)</f>
        <v/>
      </c>
      <c r="D144" s="256" t="str">
        <f t="shared" ref="D144:E144" si="47">IF(D143=0,"",+D143/D136)</f>
        <v/>
      </c>
      <c r="E144" s="256" t="str">
        <f t="shared" si="47"/>
        <v/>
      </c>
      <c r="F144" s="229"/>
    </row>
    <row r="145" spans="1:6" ht="17.5" customHeight="1" x14ac:dyDescent="0.35">
      <c r="A145" s="95" t="str">
        <f ca="1">Translations!$A$31</f>
        <v>Programmatic gap</v>
      </c>
      <c r="B145" s="264"/>
      <c r="C145" s="264"/>
      <c r="D145" s="264"/>
      <c r="E145" s="264"/>
      <c r="F145" s="100"/>
    </row>
    <row r="146" spans="1:6" ht="45" customHeight="1" x14ac:dyDescent="0.35">
      <c r="A146" s="202" t="str">
        <f ca="1">Translations!$A$32</f>
        <v>D. Expected annual gap in meeting the target: B - C</v>
      </c>
      <c r="B146" s="77" t="s">
        <v>5</v>
      </c>
      <c r="C146" s="257">
        <f>+C136-(C143)</f>
        <v>0</v>
      </c>
      <c r="D146" s="257">
        <f t="shared" ref="D146:E146" si="48">+D136-(D143)</f>
        <v>0</v>
      </c>
      <c r="E146" s="257">
        <f t="shared" si="48"/>
        <v>0</v>
      </c>
      <c r="F146" s="221"/>
    </row>
    <row r="147" spans="1:6" ht="37.5" customHeight="1" x14ac:dyDescent="0.35">
      <c r="A147" s="203"/>
      <c r="B147" s="77" t="s">
        <v>11</v>
      </c>
      <c r="C147" s="256" t="str">
        <f>IF(C146=0,"",+C146/C136)</f>
        <v/>
      </c>
      <c r="D147" s="256" t="str">
        <f t="shared" ref="D147:E147" si="49">IF(D146=0,"",+D146/D136)</f>
        <v/>
      </c>
      <c r="E147" s="256" t="str">
        <f t="shared" si="49"/>
        <v/>
      </c>
      <c r="F147" s="222"/>
    </row>
    <row r="148" spans="1:6" ht="17.5" customHeight="1" x14ac:dyDescent="0.35">
      <c r="A148" s="95" t="str">
        <f ca="1">Translations!$A$33</f>
        <v>Country target covered with the allocation amount</v>
      </c>
      <c r="B148" s="266"/>
      <c r="C148" s="266"/>
      <c r="D148" s="266"/>
      <c r="E148" s="266"/>
      <c r="F148" s="270"/>
    </row>
    <row r="149" spans="1:6" ht="45" customHeight="1" x14ac:dyDescent="0.35">
      <c r="A149" s="202" t="str">
        <f ca="1">Translations!$A$78</f>
        <v>E. Number of CHWs who are to be equipped through the allocation amount</v>
      </c>
      <c r="B149" s="78" t="s">
        <v>5</v>
      </c>
      <c r="C149" s="259"/>
      <c r="D149" s="259"/>
      <c r="E149" s="259"/>
      <c r="F149" s="221"/>
    </row>
    <row r="150" spans="1:6" ht="45" customHeight="1" x14ac:dyDescent="0.35">
      <c r="A150" s="203"/>
      <c r="B150" s="78" t="s">
        <v>11</v>
      </c>
      <c r="C150" s="256" t="str">
        <f>IF(C149=0,"",+C149/C135)</f>
        <v/>
      </c>
      <c r="D150" s="256" t="str">
        <f>IF(D149=0,"",+D149/D135)</f>
        <v/>
      </c>
      <c r="E150" s="256" t="str">
        <f>IF(E149=0,"",+E149/E135)</f>
        <v/>
      </c>
      <c r="F150" s="222"/>
    </row>
    <row r="151" spans="1:6" ht="45" customHeight="1" x14ac:dyDescent="0.35">
      <c r="A151" s="202" t="str">
        <f ca="1">Translations!$A$79</f>
        <v>F. Number of CHWs who are to be equipped through all sources: C+E</v>
      </c>
      <c r="B151" s="78" t="s">
        <v>5</v>
      </c>
      <c r="C151" s="257">
        <f>+C149+C143</f>
        <v>0</v>
      </c>
      <c r="D151" s="257">
        <f>+D149+D143</f>
        <v>0</v>
      </c>
      <c r="E151" s="257">
        <f>+E149+E143</f>
        <v>0</v>
      </c>
      <c r="F151" s="221"/>
    </row>
    <row r="152" spans="1:6" ht="45" customHeight="1" x14ac:dyDescent="0.35">
      <c r="A152" s="203"/>
      <c r="B152" s="78" t="s">
        <v>11</v>
      </c>
      <c r="C152" s="256" t="str">
        <f>IF(C151=0,"",+C151/C135)</f>
        <v/>
      </c>
      <c r="D152" s="256" t="str">
        <f>IF(D151=0,"",+D151/D135)</f>
        <v/>
      </c>
      <c r="E152" s="256" t="str">
        <f>IF(E151=0,"",+E151/E135)</f>
        <v/>
      </c>
      <c r="F152" s="222"/>
    </row>
    <row r="153" spans="1:6" ht="45" customHeight="1" x14ac:dyDescent="0.35">
      <c r="A153" s="202" t="str">
        <f ca="1">Translations!$A$36</f>
        <v>G. Remaining gap to country target: B - F</v>
      </c>
      <c r="B153" s="78" t="s">
        <v>5</v>
      </c>
      <c r="C153" s="257">
        <f>+C136-(C151)</f>
        <v>0</v>
      </c>
      <c r="D153" s="257">
        <f t="shared" ref="D153:E153" si="50">+D136-(D151)</f>
        <v>0</v>
      </c>
      <c r="E153" s="257">
        <f t="shared" si="50"/>
        <v>0</v>
      </c>
      <c r="F153" s="221"/>
    </row>
    <row r="154" spans="1:6" ht="45" customHeight="1" x14ac:dyDescent="0.35">
      <c r="A154" s="203"/>
      <c r="B154" s="78" t="s">
        <v>11</v>
      </c>
      <c r="C154" s="256" t="str">
        <f>IF(C153=0,"",+C153/C136)</f>
        <v/>
      </c>
      <c r="D154" s="256" t="str">
        <f t="shared" ref="D154:E154" si="51">IF(D153=0,"",+D153/D136)</f>
        <v/>
      </c>
      <c r="E154" s="256" t="str">
        <f t="shared" si="51"/>
        <v/>
      </c>
      <c r="F154" s="222"/>
    </row>
    <row r="155" spans="1:6" x14ac:dyDescent="0.35">
      <c r="A155" s="252"/>
      <c r="B155" s="263"/>
      <c r="C155" s="263"/>
      <c r="D155" s="263"/>
      <c r="E155" s="263"/>
      <c r="F155" s="38"/>
    </row>
    <row r="156" spans="1:6" x14ac:dyDescent="0.35">
      <c r="A156" s="252"/>
      <c r="B156" s="263"/>
      <c r="C156" s="263"/>
      <c r="D156" s="263"/>
      <c r="E156" s="263"/>
      <c r="F156" s="38"/>
    </row>
    <row r="157" spans="1:6" s="81" customFormat="1" ht="30" customHeight="1" x14ac:dyDescent="0.45">
      <c r="A157" s="94" t="str">
        <f ca="1">Translations!A9</f>
        <v>CHW Programmatic Gap Table 6 - Coverage of PPE costs</v>
      </c>
      <c r="B157" s="265"/>
      <c r="C157" s="265"/>
      <c r="D157" s="265"/>
      <c r="E157" s="265"/>
      <c r="F157" s="269"/>
    </row>
    <row r="158" spans="1:6" ht="45" customHeight="1" x14ac:dyDescent="0.35">
      <c r="A158" s="73" t="str">
        <f ca="1">Translations!$A$12</f>
        <v>Selected coverage indicator</v>
      </c>
      <c r="B158" s="199" t="str">
        <f ca="1">'RSSH drop-down'!$B9</f>
        <v>Percentage of CHWs to be protected with PPE</v>
      </c>
      <c r="C158" s="200"/>
      <c r="D158" s="200"/>
      <c r="E158" s="200"/>
      <c r="F158" s="201"/>
    </row>
    <row r="159" spans="1:6" ht="17.5" customHeight="1" x14ac:dyDescent="0.35">
      <c r="A159" s="95" t="str">
        <f ca="1">Translations!$A$13</f>
        <v>Current national coverage</v>
      </c>
      <c r="B159" s="264"/>
      <c r="C159" s="264"/>
      <c r="D159" s="264"/>
      <c r="E159" s="264"/>
      <c r="F159" s="100"/>
    </row>
    <row r="160" spans="1:6" ht="45" customHeight="1" x14ac:dyDescent="0.35">
      <c r="A160" s="96" t="str">
        <f ca="1">Translations!$A$14</f>
        <v>Insert latest results</v>
      </c>
      <c r="B160" s="82"/>
      <c r="C160" s="74" t="str">
        <f ca="1">Translations!$A$15</f>
        <v>Year</v>
      </c>
      <c r="D160" s="82"/>
      <c r="E160" s="75" t="str">
        <f ca="1">Translations!$A$16</f>
        <v>Data source</v>
      </c>
      <c r="F160" s="109"/>
    </row>
    <row r="161" spans="1:6" ht="45" customHeight="1" x14ac:dyDescent="0.35">
      <c r="A161" s="97" t="str">
        <f ca="1">Translations!$A$17</f>
        <v>Comments</v>
      </c>
      <c r="B161" s="206"/>
      <c r="C161" s="207"/>
      <c r="D161" s="207"/>
      <c r="E161" s="207"/>
      <c r="F161" s="208"/>
    </row>
    <row r="162" spans="1:6" ht="45" customHeight="1" x14ac:dyDescent="0.35">
      <c r="A162" s="213"/>
      <c r="B162" s="211"/>
      <c r="C162" s="74" t="str">
        <f ca="1">Translations!$A$18</f>
        <v>Year 1</v>
      </c>
      <c r="D162" s="74" t="str">
        <f ca="1">Translations!$A$19</f>
        <v>Year 2</v>
      </c>
      <c r="E162" s="74" t="str">
        <f ca="1">Translations!$A$20</f>
        <v>Year 3</v>
      </c>
      <c r="F162" s="209" t="str">
        <f ca="1">Translations!$A$23</f>
        <v>Comments / Assumptions</v>
      </c>
    </row>
    <row r="163" spans="1:6" ht="45" customHeight="1" x14ac:dyDescent="0.35">
      <c r="A163" s="214"/>
      <c r="B163" s="212"/>
      <c r="C163" s="82" t="str">
        <f ca="1">Translations!$A$22</f>
        <v>Insert year</v>
      </c>
      <c r="D163" s="82" t="str">
        <f ca="1">Translations!$A$22</f>
        <v>Insert year</v>
      </c>
      <c r="E163" s="82" t="str">
        <f ca="1">Translations!$A$22</f>
        <v>Insert year</v>
      </c>
      <c r="F163" s="210"/>
    </row>
    <row r="164" spans="1:6" ht="17.5" customHeight="1" x14ac:dyDescent="0.35">
      <c r="A164" s="95" t="str">
        <f ca="1">Translations!$A$24</f>
        <v>Current estimated country need</v>
      </c>
      <c r="B164" s="264"/>
      <c r="C164" s="264"/>
      <c r="D164" s="264"/>
      <c r="E164" s="264"/>
      <c r="F164" s="100"/>
    </row>
    <row r="165" spans="1:6" ht="45" customHeight="1" x14ac:dyDescent="0.35">
      <c r="A165" s="98" t="str">
        <f ca="1">Translations!$A$25</f>
        <v>A. Total estimated number of CHWs needed by year</v>
      </c>
      <c r="B165" s="77" t="s">
        <v>5</v>
      </c>
      <c r="C165" s="255"/>
      <c r="D165" s="255"/>
      <c r="E165" s="255"/>
      <c r="F165" s="99"/>
    </row>
    <row r="166" spans="1:6" ht="45" customHeight="1" x14ac:dyDescent="0.35">
      <c r="A166" s="202" t="str">
        <f ca="1">Translations!$A$26</f>
        <v>B. Country targets for number of CHWs needed per NSP or agreed number</v>
      </c>
      <c r="B166" s="78" t="s">
        <v>5</v>
      </c>
      <c r="C166" s="255"/>
      <c r="D166" s="255"/>
      <c r="E166" s="255"/>
      <c r="F166" s="204"/>
    </row>
    <row r="167" spans="1:6" ht="45" customHeight="1" x14ac:dyDescent="0.35">
      <c r="A167" s="203"/>
      <c r="B167" s="78" t="s">
        <v>11</v>
      </c>
      <c r="C167" s="256" t="str">
        <f>IF(C166=0,"",+C166/C165)</f>
        <v/>
      </c>
      <c r="D167" s="256" t="str">
        <f t="shared" ref="D167:E167" si="52">IF(D166=0,"",+D166/D165)</f>
        <v/>
      </c>
      <c r="E167" s="256" t="str">
        <f t="shared" si="52"/>
        <v/>
      </c>
      <c r="F167" s="205"/>
    </row>
    <row r="168" spans="1:6" ht="17.5" customHeight="1" x14ac:dyDescent="0.35">
      <c r="A168" s="95" t="str">
        <f ca="1">Translations!$A$27</f>
        <v>Country target already covered</v>
      </c>
      <c r="B168" s="264"/>
      <c r="C168" s="264"/>
      <c r="D168" s="264"/>
      <c r="E168" s="264"/>
      <c r="F168" s="100"/>
    </row>
    <row r="169" spans="1:6" ht="45" customHeight="1" x14ac:dyDescent="0.35">
      <c r="A169" s="202" t="str">
        <f ca="1">Translations!$A$81</f>
        <v>C1. Number of CHWs to be protected with PPE through domestic resources</v>
      </c>
      <c r="B169" s="77" t="s">
        <v>5</v>
      </c>
      <c r="C169" s="255"/>
      <c r="D169" s="255"/>
      <c r="E169" s="255"/>
      <c r="F169" s="204"/>
    </row>
    <row r="170" spans="1:6" ht="45" customHeight="1" x14ac:dyDescent="0.35">
      <c r="A170" s="203"/>
      <c r="B170" s="77" t="s">
        <v>11</v>
      </c>
      <c r="C170" s="256" t="str">
        <f>IF(C169=0,"",+C169/C166)</f>
        <v/>
      </c>
      <c r="D170" s="256" t="str">
        <f t="shared" ref="D170:E170" si="53">IF(D169=0,"",+D169/D166)</f>
        <v/>
      </c>
      <c r="E170" s="256" t="str">
        <f t="shared" si="53"/>
        <v/>
      </c>
      <c r="F170" s="205"/>
    </row>
    <row r="171" spans="1:6" ht="45" customHeight="1" x14ac:dyDescent="0.35">
      <c r="A171" s="202" t="str">
        <f ca="1">Translations!$A$82</f>
        <v>C2. Number of CHWs to be protected with PPE through non-Global Fund external resources</v>
      </c>
      <c r="B171" s="77" t="s">
        <v>5</v>
      </c>
      <c r="C171" s="255"/>
      <c r="D171" s="255"/>
      <c r="E171" s="255"/>
      <c r="F171" s="204"/>
    </row>
    <row r="172" spans="1:6" ht="45" customHeight="1" x14ac:dyDescent="0.35">
      <c r="A172" s="203"/>
      <c r="B172" s="77" t="s">
        <v>11</v>
      </c>
      <c r="C172" s="256" t="str">
        <f>IF(C171=0,"",+C171/C166)</f>
        <v/>
      </c>
      <c r="D172" s="256" t="str">
        <f t="shared" ref="D172:E172" si="54">IF(D171=0,"",+D171/D166)</f>
        <v/>
      </c>
      <c r="E172" s="256" t="str">
        <f t="shared" si="54"/>
        <v/>
      </c>
      <c r="F172" s="205"/>
    </row>
    <row r="173" spans="1:6" ht="45" customHeight="1" x14ac:dyDescent="0.35">
      <c r="A173" s="202" t="str">
        <f ca="1">Translations!$A$83</f>
        <v>C. Number of CHWs whose cost PPE is planned to be covered by domestic + non-Global Fund external resources</v>
      </c>
      <c r="B173" s="77" t="s">
        <v>5</v>
      </c>
      <c r="C173" s="257">
        <f>+C169+C171</f>
        <v>0</v>
      </c>
      <c r="D173" s="257">
        <f>+D169+D171</f>
        <v>0</v>
      </c>
      <c r="E173" s="257">
        <f>+E169+E171</f>
        <v>0</v>
      </c>
      <c r="F173" s="204"/>
    </row>
    <row r="174" spans="1:6" ht="45" customHeight="1" x14ac:dyDescent="0.35">
      <c r="A174" s="203"/>
      <c r="B174" s="77" t="s">
        <v>11</v>
      </c>
      <c r="C174" s="256" t="str">
        <f>IF(C173=0,"",+C173/C166)</f>
        <v/>
      </c>
      <c r="D174" s="256" t="str">
        <f t="shared" ref="D174:E174" si="55">IF(D173=0,"",+D173/D166)</f>
        <v/>
      </c>
      <c r="E174" s="256" t="str">
        <f t="shared" si="55"/>
        <v/>
      </c>
      <c r="F174" s="205"/>
    </row>
    <row r="175" spans="1:6" ht="17.5" customHeight="1" x14ac:dyDescent="0.35">
      <c r="A175" s="95" t="str">
        <f ca="1">Translations!$A$31</f>
        <v>Programmatic gap</v>
      </c>
      <c r="B175" s="264"/>
      <c r="C175" s="264"/>
      <c r="D175" s="264"/>
      <c r="E175" s="264"/>
      <c r="F175" s="100"/>
    </row>
    <row r="176" spans="1:6" ht="45" customHeight="1" x14ac:dyDescent="0.35">
      <c r="A176" s="202" t="str">
        <f ca="1">Translations!$A$32</f>
        <v>D. Expected annual gap in meeting the target: B - C</v>
      </c>
      <c r="B176" s="77" t="s">
        <v>5</v>
      </c>
      <c r="C176" s="257">
        <f>+C166-(C173)</f>
        <v>0</v>
      </c>
      <c r="D176" s="257">
        <f t="shared" ref="D176:E176" si="56">+D166-(D173)</f>
        <v>0</v>
      </c>
      <c r="E176" s="257">
        <f t="shared" si="56"/>
        <v>0</v>
      </c>
      <c r="F176" s="204"/>
    </row>
    <row r="177" spans="1:6" ht="45" customHeight="1" x14ac:dyDescent="0.35">
      <c r="A177" s="203"/>
      <c r="B177" s="77" t="s">
        <v>11</v>
      </c>
      <c r="C177" s="256" t="str">
        <f>IF(C176=0,"",+C176/C166)</f>
        <v/>
      </c>
      <c r="D177" s="256" t="str">
        <f t="shared" ref="D177:E177" si="57">IF(D176=0,"",+D176/D166)</f>
        <v/>
      </c>
      <c r="E177" s="256" t="str">
        <f t="shared" si="57"/>
        <v/>
      </c>
      <c r="F177" s="205"/>
    </row>
    <row r="178" spans="1:6" ht="17.5" customHeight="1" x14ac:dyDescent="0.35">
      <c r="A178" s="95" t="str">
        <f ca="1">Translations!$A$33</f>
        <v>Country target covered with the allocation amount</v>
      </c>
      <c r="B178" s="266"/>
      <c r="C178" s="266"/>
      <c r="D178" s="266"/>
      <c r="E178" s="266"/>
      <c r="F178" s="272"/>
    </row>
    <row r="179" spans="1:6" ht="45" customHeight="1" x14ac:dyDescent="0.35">
      <c r="A179" s="202" t="str">
        <f ca="1">Translations!$A$84</f>
        <v>E. Number of CHWs to be protected with PPE through the allocation amount</v>
      </c>
      <c r="B179" s="78" t="s">
        <v>5</v>
      </c>
      <c r="C179" s="255"/>
      <c r="D179" s="255"/>
      <c r="E179" s="255"/>
      <c r="F179" s="204"/>
    </row>
    <row r="180" spans="1:6" ht="45" customHeight="1" x14ac:dyDescent="0.35">
      <c r="A180" s="203"/>
      <c r="B180" s="78" t="s">
        <v>11</v>
      </c>
      <c r="C180" s="256" t="str">
        <f>IF(C179=0,"",+C179/C166)</f>
        <v/>
      </c>
      <c r="D180" s="256" t="str">
        <f t="shared" ref="D180:E180" si="58">IF(D179=0,"",+D179/D166)</f>
        <v/>
      </c>
      <c r="E180" s="256" t="str">
        <f t="shared" si="58"/>
        <v/>
      </c>
      <c r="F180" s="205"/>
    </row>
    <row r="181" spans="1:6" ht="45" customHeight="1" x14ac:dyDescent="0.35">
      <c r="A181" s="202" t="str">
        <f ca="1">Translations!$A$85</f>
        <v>F. Number of CHWs to be protected with PPE through all sources: C+E</v>
      </c>
      <c r="B181" s="78" t="s">
        <v>5</v>
      </c>
      <c r="C181" s="257">
        <f>+C179+C173</f>
        <v>0</v>
      </c>
      <c r="D181" s="257">
        <f>+D179+D173</f>
        <v>0</v>
      </c>
      <c r="E181" s="257">
        <f>+E179+E173</f>
        <v>0</v>
      </c>
      <c r="F181" s="204"/>
    </row>
    <row r="182" spans="1:6" ht="45" customHeight="1" x14ac:dyDescent="0.35">
      <c r="A182" s="203"/>
      <c r="B182" s="78" t="s">
        <v>11</v>
      </c>
      <c r="C182" s="256" t="str">
        <f>IF(C181=0,"",+C181/C166)</f>
        <v/>
      </c>
      <c r="D182" s="256" t="str">
        <f t="shared" ref="D182:E182" si="59">IF(D181=0,"",+D181/D166)</f>
        <v/>
      </c>
      <c r="E182" s="256" t="str">
        <f t="shared" si="59"/>
        <v/>
      </c>
      <c r="F182" s="205"/>
    </row>
    <row r="183" spans="1:6" ht="45" customHeight="1" x14ac:dyDescent="0.35">
      <c r="A183" s="202" t="str">
        <f ca="1">Translations!$A$36</f>
        <v>G. Remaining gap to country target: B - F</v>
      </c>
      <c r="B183" s="78" t="s">
        <v>5</v>
      </c>
      <c r="C183" s="257">
        <f>+C166-(C181)</f>
        <v>0</v>
      </c>
      <c r="D183" s="257">
        <f t="shared" ref="D183:E183" si="60">+D166-(D181)</f>
        <v>0</v>
      </c>
      <c r="E183" s="257">
        <f t="shared" si="60"/>
        <v>0</v>
      </c>
      <c r="F183" s="204"/>
    </row>
    <row r="184" spans="1:6" ht="45" customHeight="1" x14ac:dyDescent="0.35">
      <c r="A184" s="203"/>
      <c r="B184" s="78" t="s">
        <v>11</v>
      </c>
      <c r="C184" s="256" t="str">
        <f>IF(C183=0,"",+C183/C166)</f>
        <v/>
      </c>
      <c r="D184" s="256" t="str">
        <f t="shared" ref="D184:E184" si="61">IF(D183=0,"",+D183/D166)</f>
        <v/>
      </c>
      <c r="E184" s="256" t="str">
        <f t="shared" si="61"/>
        <v/>
      </c>
      <c r="F184" s="205"/>
    </row>
    <row r="185" spans="1:6" x14ac:dyDescent="0.35">
      <c r="A185" s="253"/>
      <c r="B185" s="267"/>
      <c r="C185" s="267"/>
      <c r="D185" s="267"/>
      <c r="E185" s="267"/>
      <c r="F185" s="273"/>
    </row>
    <row r="186" spans="1:6" x14ac:dyDescent="0.35">
      <c r="A186" s="253"/>
      <c r="B186" s="267"/>
      <c r="C186" s="267"/>
      <c r="D186" s="267"/>
      <c r="E186" s="267"/>
      <c r="F186" s="273"/>
    </row>
    <row r="187" spans="1:6" ht="30" customHeight="1" x14ac:dyDescent="0.35">
      <c r="A187" s="94" t="str">
        <f ca="1">Translations!$A$10</f>
        <v>CHW Programmatic Gap Table 7 - Coverage of commodity costs</v>
      </c>
      <c r="B187" s="265"/>
      <c r="C187" s="265"/>
      <c r="D187" s="265"/>
      <c r="E187" s="265"/>
      <c r="F187" s="269"/>
    </row>
    <row r="188" spans="1:6" ht="45" customHeight="1" x14ac:dyDescent="0.35">
      <c r="A188" s="73" t="str">
        <f ca="1">Translations!$A$12</f>
        <v>Selected coverage indicator</v>
      </c>
      <c r="B188" s="199" t="str">
        <f ca="1">'RSSH drop-down'!$B10</f>
        <v>Percentageof CHWs to be provided commodities (e.g., condoms, lubricant per the CHW package of services)</v>
      </c>
      <c r="C188" s="200"/>
      <c r="D188" s="200"/>
      <c r="E188" s="200"/>
      <c r="F188" s="201"/>
    </row>
    <row r="189" spans="1:6" ht="17.5" customHeight="1" x14ac:dyDescent="0.35">
      <c r="A189" s="95" t="str">
        <f ca="1">Translations!$A$13</f>
        <v>Current national coverage</v>
      </c>
      <c r="B189" s="264"/>
      <c r="C189" s="264"/>
      <c r="D189" s="264"/>
      <c r="E189" s="264"/>
      <c r="F189" s="271"/>
    </row>
    <row r="190" spans="1:6" ht="45" customHeight="1" x14ac:dyDescent="0.35">
      <c r="A190" s="96" t="str">
        <f ca="1">Translations!$A$14</f>
        <v>Insert latest results</v>
      </c>
      <c r="B190" s="82"/>
      <c r="C190" s="74" t="str">
        <f ca="1">Translations!$A$15</f>
        <v>Year</v>
      </c>
      <c r="D190" s="82"/>
      <c r="E190" s="75" t="str">
        <f ca="1">Translations!$A$16</f>
        <v>Data source</v>
      </c>
      <c r="F190" s="109"/>
    </row>
    <row r="191" spans="1:6" ht="45" customHeight="1" x14ac:dyDescent="0.35">
      <c r="A191" s="97" t="str">
        <f ca="1">Translations!$A$17</f>
        <v>Comments</v>
      </c>
      <c r="B191" s="206"/>
      <c r="C191" s="207"/>
      <c r="D191" s="207"/>
      <c r="E191" s="207"/>
      <c r="F191" s="208"/>
    </row>
    <row r="192" spans="1:6" ht="45" customHeight="1" x14ac:dyDescent="0.35">
      <c r="A192" s="213"/>
      <c r="B192" s="211"/>
      <c r="C192" s="74" t="str">
        <f ca="1">Translations!$A$18</f>
        <v>Year 1</v>
      </c>
      <c r="D192" s="74" t="str">
        <f ca="1">Translations!$A$19</f>
        <v>Year 2</v>
      </c>
      <c r="E192" s="74" t="str">
        <f ca="1">Translations!$A$20</f>
        <v>Year 3</v>
      </c>
      <c r="F192" s="209" t="str">
        <f ca="1">Translations!$A$23</f>
        <v>Comments / Assumptions</v>
      </c>
    </row>
    <row r="193" spans="1:6" ht="45" customHeight="1" x14ac:dyDescent="0.35">
      <c r="A193" s="214"/>
      <c r="B193" s="212"/>
      <c r="C193" s="82" t="str">
        <f ca="1">Translations!$A$22</f>
        <v>Insert year</v>
      </c>
      <c r="D193" s="82" t="str">
        <f ca="1">Translations!$A$22</f>
        <v>Insert year</v>
      </c>
      <c r="E193" s="82" t="str">
        <f ca="1">Translations!$A$22</f>
        <v>Insert year</v>
      </c>
      <c r="F193" s="210"/>
    </row>
    <row r="194" spans="1:6" ht="17.5" customHeight="1" x14ac:dyDescent="0.35">
      <c r="A194" s="95" t="str">
        <f ca="1">Translations!$A$24</f>
        <v>Current estimated country need</v>
      </c>
      <c r="B194" s="264"/>
      <c r="C194" s="264"/>
      <c r="D194" s="264"/>
      <c r="E194" s="264"/>
      <c r="F194" s="100"/>
    </row>
    <row r="195" spans="1:6" ht="45" customHeight="1" x14ac:dyDescent="0.35">
      <c r="A195" s="98" t="str">
        <f ca="1">Translations!$A$25</f>
        <v>A. Total estimated number of CHWs needed by year</v>
      </c>
      <c r="B195" s="77" t="s">
        <v>5</v>
      </c>
      <c r="C195" s="255"/>
      <c r="D195" s="255"/>
      <c r="E195" s="255"/>
      <c r="F195" s="99"/>
    </row>
    <row r="196" spans="1:6" ht="45" customHeight="1" x14ac:dyDescent="0.35">
      <c r="A196" s="202" t="str">
        <f ca="1">Translations!$A$26</f>
        <v>B. Country targets for number of CHWs needed per NSP or agreed number</v>
      </c>
      <c r="B196" s="78" t="s">
        <v>5</v>
      </c>
      <c r="C196" s="255"/>
      <c r="D196" s="255"/>
      <c r="E196" s="255"/>
      <c r="F196" s="204"/>
    </row>
    <row r="197" spans="1:6" ht="45" customHeight="1" x14ac:dyDescent="0.35">
      <c r="A197" s="203"/>
      <c r="B197" s="78" t="s">
        <v>11</v>
      </c>
      <c r="C197" s="256" t="str">
        <f>IF(C196=0,"",+C196/C195)</f>
        <v/>
      </c>
      <c r="D197" s="256" t="str">
        <f t="shared" ref="D197:E197" si="62">IF(D196=0,"",+D196/D195)</f>
        <v/>
      </c>
      <c r="E197" s="256" t="str">
        <f t="shared" si="62"/>
        <v/>
      </c>
      <c r="F197" s="205"/>
    </row>
    <row r="198" spans="1:6" ht="17.5" customHeight="1" x14ac:dyDescent="0.35">
      <c r="A198" s="95" t="str">
        <f ca="1">Translations!$A$27</f>
        <v>Country target already covered</v>
      </c>
      <c r="B198" s="264"/>
      <c r="C198" s="264"/>
      <c r="D198" s="264"/>
      <c r="E198" s="264"/>
      <c r="F198" s="100"/>
    </row>
    <row r="199" spans="1:6" ht="45" customHeight="1" x14ac:dyDescent="0.35">
      <c r="A199" s="202" t="str">
        <f ca="1">Translations!$A$87</f>
        <v>C1. Number of CHWs to be provided commodities through domestic resources</v>
      </c>
      <c r="B199" s="77" t="s">
        <v>5</v>
      </c>
      <c r="C199" s="255"/>
      <c r="D199" s="255"/>
      <c r="E199" s="255"/>
      <c r="F199" s="204"/>
    </row>
    <row r="200" spans="1:6" ht="45" customHeight="1" x14ac:dyDescent="0.35">
      <c r="A200" s="203"/>
      <c r="B200" s="77" t="s">
        <v>11</v>
      </c>
      <c r="C200" s="256" t="str">
        <f>IF(C199=0,"",+C199/C196)</f>
        <v/>
      </c>
      <c r="D200" s="256" t="str">
        <f t="shared" ref="D200:E200" si="63">IF(D199=0,"",+D199/D196)</f>
        <v/>
      </c>
      <c r="E200" s="256" t="str">
        <f t="shared" si="63"/>
        <v/>
      </c>
      <c r="F200" s="205"/>
    </row>
    <row r="201" spans="1:6" ht="45" customHeight="1" x14ac:dyDescent="0.35">
      <c r="A201" s="202" t="str">
        <f ca="1">Translations!$A$88</f>
        <v>C2. Number of CHWs to be provided commodities through non-Global Fund external resources</v>
      </c>
      <c r="B201" s="77" t="s">
        <v>5</v>
      </c>
      <c r="C201" s="255"/>
      <c r="D201" s="255"/>
      <c r="E201" s="255"/>
      <c r="F201" s="204"/>
    </row>
    <row r="202" spans="1:6" ht="45" customHeight="1" x14ac:dyDescent="0.35">
      <c r="A202" s="203"/>
      <c r="B202" s="77" t="s">
        <v>11</v>
      </c>
      <c r="C202" s="256" t="str">
        <f>IF(C201=0,"",+C201/C196)</f>
        <v/>
      </c>
      <c r="D202" s="256" t="str">
        <f t="shared" ref="D202:E202" si="64">IF(D201=0,"",+D201/D196)</f>
        <v/>
      </c>
      <c r="E202" s="256" t="str">
        <f t="shared" si="64"/>
        <v/>
      </c>
      <c r="F202" s="205"/>
    </row>
    <row r="203" spans="1:6" ht="45" customHeight="1" x14ac:dyDescent="0.35">
      <c r="A203" s="202" t="str">
        <f ca="1">Translations!$A$89</f>
        <v>C. Number of CHWs to be provided commodities through domestic + non-Global Fund external resources</v>
      </c>
      <c r="B203" s="77" t="s">
        <v>5</v>
      </c>
      <c r="C203" s="257">
        <f>+C199+C201</f>
        <v>0</v>
      </c>
      <c r="D203" s="257">
        <f>+D199+D201</f>
        <v>0</v>
      </c>
      <c r="E203" s="257">
        <f>+E199+E201</f>
        <v>0</v>
      </c>
      <c r="F203" s="204"/>
    </row>
    <row r="204" spans="1:6" ht="45" customHeight="1" x14ac:dyDescent="0.35">
      <c r="A204" s="203"/>
      <c r="B204" s="77" t="s">
        <v>11</v>
      </c>
      <c r="C204" s="256" t="str">
        <f>IF(C203=0,"",+C203/C196)</f>
        <v/>
      </c>
      <c r="D204" s="256" t="str">
        <f t="shared" ref="D204:E204" si="65">IF(D203=0,"",+D203/D196)</f>
        <v/>
      </c>
      <c r="E204" s="256" t="str">
        <f t="shared" si="65"/>
        <v/>
      </c>
      <c r="F204" s="205"/>
    </row>
    <row r="205" spans="1:6" ht="17.5" customHeight="1" x14ac:dyDescent="0.35">
      <c r="A205" s="95" t="str">
        <f ca="1">Translations!$A$31</f>
        <v>Programmatic gap</v>
      </c>
      <c r="B205" s="264"/>
      <c r="C205" s="264"/>
      <c r="D205" s="264"/>
      <c r="E205" s="264"/>
      <c r="F205" s="100"/>
    </row>
    <row r="206" spans="1:6" ht="45" customHeight="1" x14ac:dyDescent="0.35">
      <c r="A206" s="202" t="str">
        <f ca="1">Translations!$A$32</f>
        <v>D. Expected annual gap in meeting the target: B - C</v>
      </c>
      <c r="B206" s="77" t="s">
        <v>5</v>
      </c>
      <c r="C206" s="257">
        <f>+C196-(C203)</f>
        <v>0</v>
      </c>
      <c r="D206" s="257">
        <f t="shared" ref="D206:E206" si="66">+D196-(D203)</f>
        <v>0</v>
      </c>
      <c r="E206" s="257">
        <f t="shared" si="66"/>
        <v>0</v>
      </c>
      <c r="F206" s="204"/>
    </row>
    <row r="207" spans="1:6" ht="45" customHeight="1" x14ac:dyDescent="0.35">
      <c r="A207" s="203"/>
      <c r="B207" s="77" t="s">
        <v>11</v>
      </c>
      <c r="C207" s="256" t="str">
        <f>IF(C206=0,"",+C206/C196)</f>
        <v/>
      </c>
      <c r="D207" s="256" t="str">
        <f t="shared" ref="D207:E207" si="67">IF(D206=0,"",+D206/D196)</f>
        <v/>
      </c>
      <c r="E207" s="256" t="str">
        <f t="shared" si="67"/>
        <v/>
      </c>
      <c r="F207" s="205"/>
    </row>
    <row r="208" spans="1:6" ht="17.5" customHeight="1" x14ac:dyDescent="0.35">
      <c r="A208" s="95" t="str">
        <f ca="1">Translations!$A$33</f>
        <v>Country target covered with the allocation amount</v>
      </c>
      <c r="B208" s="266"/>
      <c r="C208" s="266"/>
      <c r="D208" s="266"/>
      <c r="E208" s="266"/>
      <c r="F208" s="270"/>
    </row>
    <row r="209" spans="1:6" ht="45" customHeight="1" x14ac:dyDescent="0.35">
      <c r="A209" s="202" t="str">
        <f ca="1">Translations!$A$90</f>
        <v>E. Number of CHWs to be provided commodities through the allocation amount</v>
      </c>
      <c r="B209" s="78" t="s">
        <v>5</v>
      </c>
      <c r="C209" s="255"/>
      <c r="D209" s="255"/>
      <c r="E209" s="255"/>
      <c r="F209" s="204"/>
    </row>
    <row r="210" spans="1:6" ht="45" customHeight="1" x14ac:dyDescent="0.35">
      <c r="A210" s="203"/>
      <c r="B210" s="78" t="s">
        <v>11</v>
      </c>
      <c r="C210" s="256" t="str">
        <f>IF(C209=0,"",+C209/C196)</f>
        <v/>
      </c>
      <c r="D210" s="256" t="str">
        <f t="shared" ref="D210:E210" si="68">IF(D209=0,"",+D209/D196)</f>
        <v/>
      </c>
      <c r="E210" s="256" t="str">
        <f t="shared" si="68"/>
        <v/>
      </c>
      <c r="F210" s="205"/>
    </row>
    <row r="211" spans="1:6" ht="45" customHeight="1" x14ac:dyDescent="0.35">
      <c r="A211" s="202" t="str">
        <f ca="1">Translations!$A$91</f>
        <v>F. Number of CHWs to be provided commodities all sources: C+E</v>
      </c>
      <c r="B211" s="78" t="s">
        <v>5</v>
      </c>
      <c r="C211" s="257">
        <f>+C209+C203</f>
        <v>0</v>
      </c>
      <c r="D211" s="257">
        <f>+D209+D203</f>
        <v>0</v>
      </c>
      <c r="E211" s="257">
        <f>+E209+E203</f>
        <v>0</v>
      </c>
      <c r="F211" s="204"/>
    </row>
    <row r="212" spans="1:6" ht="45" customHeight="1" x14ac:dyDescent="0.35">
      <c r="A212" s="203"/>
      <c r="B212" s="78" t="s">
        <v>11</v>
      </c>
      <c r="C212" s="256" t="str">
        <f>IF(C211=0,"",+C211/C196)</f>
        <v/>
      </c>
      <c r="D212" s="256" t="str">
        <f t="shared" ref="D212:E212" si="69">IF(D211=0,"",+D211/D196)</f>
        <v/>
      </c>
      <c r="E212" s="256" t="str">
        <f t="shared" si="69"/>
        <v/>
      </c>
      <c r="F212" s="205"/>
    </row>
    <row r="213" spans="1:6" ht="45" customHeight="1" x14ac:dyDescent="0.35">
      <c r="A213" s="202" t="str">
        <f ca="1">Translations!$A$36</f>
        <v>G. Remaining gap to country target: B - F</v>
      </c>
      <c r="B213" s="78" t="s">
        <v>5</v>
      </c>
      <c r="C213" s="257">
        <f>+C196-(C211)</f>
        <v>0</v>
      </c>
      <c r="D213" s="257">
        <f t="shared" ref="D213:E213" si="70">+D196-(D211)</f>
        <v>0</v>
      </c>
      <c r="E213" s="257">
        <f t="shared" si="70"/>
        <v>0</v>
      </c>
      <c r="F213" s="204"/>
    </row>
    <row r="214" spans="1:6" ht="45" customHeight="1" x14ac:dyDescent="0.35">
      <c r="A214" s="203"/>
      <c r="B214" s="78" t="s">
        <v>11</v>
      </c>
      <c r="C214" s="256" t="str">
        <f>IF(C213=0,"",+C213/C196)</f>
        <v/>
      </c>
      <c r="D214" s="256" t="str">
        <f t="shared" ref="D214:E214" si="71">IF(D213=0,"",+D213/D196)</f>
        <v/>
      </c>
      <c r="E214" s="256" t="str">
        <f t="shared" si="71"/>
        <v/>
      </c>
      <c r="F214" s="205"/>
    </row>
    <row r="215" spans="1:6" x14ac:dyDescent="0.35">
      <c r="A215" s="253"/>
      <c r="B215" s="267"/>
      <c r="C215" s="267"/>
      <c r="D215" s="267"/>
      <c r="E215" s="267"/>
      <c r="F215" s="273"/>
    </row>
    <row r="216" spans="1:6" x14ac:dyDescent="0.35">
      <c r="A216" s="253"/>
      <c r="B216" s="267"/>
      <c r="C216" s="267"/>
      <c r="D216" s="267"/>
      <c r="E216" s="267"/>
      <c r="F216" s="273"/>
    </row>
    <row r="217" spans="1:6" ht="30" customHeight="1" x14ac:dyDescent="0.35">
      <c r="A217" s="94" t="str">
        <f ca="1">Translations!A42</f>
        <v xml:space="preserve">CHW Programmatic Gap Table 8 - Coverage of referral / counter-referral costs </v>
      </c>
      <c r="B217" s="265"/>
      <c r="C217" s="265"/>
      <c r="D217" s="265"/>
      <c r="E217" s="265"/>
      <c r="F217" s="269"/>
    </row>
    <row r="218" spans="1:6" ht="45" customHeight="1" x14ac:dyDescent="0.35">
      <c r="A218" s="73" t="str">
        <f ca="1">Translations!$A$12</f>
        <v>Selected coverage indicator</v>
      </c>
      <c r="B218" s="199" t="str">
        <f ca="1">'RSSH drop-down'!B11</f>
        <v>Percentage of CHWs to be supported for referral / counter-referral</v>
      </c>
      <c r="C218" s="200"/>
      <c r="D218" s="200"/>
      <c r="E218" s="200"/>
      <c r="F218" s="201"/>
    </row>
    <row r="219" spans="1:6" ht="17.5" customHeight="1" x14ac:dyDescent="0.35">
      <c r="A219" s="95" t="str">
        <f ca="1">Translations!$A$13</f>
        <v>Current national coverage</v>
      </c>
      <c r="B219" s="264"/>
      <c r="C219" s="264"/>
      <c r="D219" s="264"/>
      <c r="E219" s="264"/>
      <c r="F219" s="271"/>
    </row>
    <row r="220" spans="1:6" ht="45" customHeight="1" x14ac:dyDescent="0.35">
      <c r="A220" s="96" t="str">
        <f ca="1">Translations!$A$14</f>
        <v>Insert latest results</v>
      </c>
      <c r="B220" s="82"/>
      <c r="C220" s="74" t="str">
        <f ca="1">Translations!$A$15</f>
        <v>Year</v>
      </c>
      <c r="D220" s="82"/>
      <c r="E220" s="75" t="str">
        <f ca="1">Translations!$A$16</f>
        <v>Data source</v>
      </c>
      <c r="F220" s="109"/>
    </row>
    <row r="221" spans="1:6" ht="45" customHeight="1" x14ac:dyDescent="0.35">
      <c r="A221" s="97" t="str">
        <f ca="1">Translations!$A$17</f>
        <v>Comments</v>
      </c>
      <c r="B221" s="206"/>
      <c r="C221" s="207"/>
      <c r="D221" s="207"/>
      <c r="E221" s="207"/>
      <c r="F221" s="208"/>
    </row>
    <row r="222" spans="1:6" ht="45" customHeight="1" x14ac:dyDescent="0.35">
      <c r="A222" s="213"/>
      <c r="B222" s="211"/>
      <c r="C222" s="74" t="str">
        <f ca="1">Translations!$A$18</f>
        <v>Year 1</v>
      </c>
      <c r="D222" s="74" t="str">
        <f ca="1">Translations!$A$19</f>
        <v>Year 2</v>
      </c>
      <c r="E222" s="74" t="str">
        <f ca="1">Translations!$A$20</f>
        <v>Year 3</v>
      </c>
      <c r="F222" s="209" t="str">
        <f ca="1">Translations!$A$23</f>
        <v>Comments / Assumptions</v>
      </c>
    </row>
    <row r="223" spans="1:6" ht="45" customHeight="1" x14ac:dyDescent="0.35">
      <c r="A223" s="214"/>
      <c r="B223" s="212"/>
      <c r="C223" s="82" t="str">
        <f ca="1">Translations!$A$22</f>
        <v>Insert year</v>
      </c>
      <c r="D223" s="82" t="str">
        <f ca="1">Translations!$A$22</f>
        <v>Insert year</v>
      </c>
      <c r="E223" s="82" t="str">
        <f ca="1">Translations!$A$22</f>
        <v>Insert year</v>
      </c>
      <c r="F223" s="210"/>
    </row>
    <row r="224" spans="1:6" ht="17.5" customHeight="1" x14ac:dyDescent="0.35">
      <c r="A224" s="95" t="str">
        <f ca="1">Translations!$A$24</f>
        <v>Current estimated country need</v>
      </c>
      <c r="B224" s="264"/>
      <c r="C224" s="264"/>
      <c r="D224" s="264"/>
      <c r="E224" s="264"/>
      <c r="F224" s="100"/>
    </row>
    <row r="225" spans="1:6" ht="45" customHeight="1" x14ac:dyDescent="0.35">
      <c r="A225" s="98" t="str">
        <f ca="1">Translations!$A$25</f>
        <v>A. Total estimated number of CHWs needed by year</v>
      </c>
      <c r="B225" s="77" t="s">
        <v>5</v>
      </c>
      <c r="C225" s="255"/>
      <c r="D225" s="255"/>
      <c r="E225" s="255"/>
      <c r="F225" s="99"/>
    </row>
    <row r="226" spans="1:6" ht="45" customHeight="1" x14ac:dyDescent="0.35">
      <c r="A226" s="202" t="str">
        <f ca="1">Translations!$A$26</f>
        <v>B. Country targets for number of CHWs needed per NSP or agreed number</v>
      </c>
      <c r="B226" s="78" t="s">
        <v>5</v>
      </c>
      <c r="C226" s="255"/>
      <c r="D226" s="255"/>
      <c r="E226" s="255"/>
      <c r="F226" s="204"/>
    </row>
    <row r="227" spans="1:6" ht="45" customHeight="1" x14ac:dyDescent="0.35">
      <c r="A227" s="203"/>
      <c r="B227" s="78" t="s">
        <v>11</v>
      </c>
      <c r="C227" s="256" t="str">
        <f>IF(C226=0,"",+C226/C225)</f>
        <v/>
      </c>
      <c r="D227" s="256" t="str">
        <f t="shared" ref="D227:E227" si="72">IF(D226=0,"",+D226/D225)</f>
        <v/>
      </c>
      <c r="E227" s="256" t="str">
        <f t="shared" si="72"/>
        <v/>
      </c>
      <c r="F227" s="205"/>
    </row>
    <row r="228" spans="1:6" ht="17.5" customHeight="1" x14ac:dyDescent="0.35">
      <c r="A228" s="95" t="str">
        <f ca="1">Translations!$A$27</f>
        <v>Country target already covered</v>
      </c>
      <c r="B228" s="264"/>
      <c r="C228" s="264"/>
      <c r="D228" s="264"/>
      <c r="E228" s="264"/>
      <c r="F228" s="100"/>
    </row>
    <row r="229" spans="1:6" ht="45" customHeight="1" x14ac:dyDescent="0.35">
      <c r="A229" s="202" t="str">
        <f ca="1">Translations!$A$93</f>
        <v>C1. Number of CHWs to be supported for referral / counter-referral through domestic resources</v>
      </c>
      <c r="B229" s="77" t="s">
        <v>5</v>
      </c>
      <c r="C229" s="255"/>
      <c r="D229" s="255"/>
      <c r="E229" s="255"/>
      <c r="F229" s="204"/>
    </row>
    <row r="230" spans="1:6" ht="45" customHeight="1" x14ac:dyDescent="0.35">
      <c r="A230" s="203"/>
      <c r="B230" s="77" t="s">
        <v>11</v>
      </c>
      <c r="C230" s="256" t="str">
        <f>IF(C229=0,"",+C229/C226)</f>
        <v/>
      </c>
      <c r="D230" s="256" t="str">
        <f t="shared" ref="D230:E230" si="73">IF(D229=0,"",+D229/D226)</f>
        <v/>
      </c>
      <c r="E230" s="256" t="str">
        <f t="shared" si="73"/>
        <v/>
      </c>
      <c r="F230" s="205"/>
    </row>
    <row r="231" spans="1:6" ht="45" customHeight="1" x14ac:dyDescent="0.35">
      <c r="A231" s="202" t="str">
        <f ca="1">Translations!$A$94</f>
        <v>C2. Number of CHWs to be supported for referral / counter-referral through non-Global Fund external resources</v>
      </c>
      <c r="B231" s="77" t="s">
        <v>5</v>
      </c>
      <c r="C231" s="255"/>
      <c r="D231" s="255"/>
      <c r="E231" s="255"/>
      <c r="F231" s="204"/>
    </row>
    <row r="232" spans="1:6" ht="45" customHeight="1" x14ac:dyDescent="0.35">
      <c r="A232" s="203"/>
      <c r="B232" s="77" t="s">
        <v>11</v>
      </c>
      <c r="C232" s="256" t="str">
        <f>IF(C231=0,"",+C231/C226)</f>
        <v/>
      </c>
      <c r="D232" s="256" t="str">
        <f t="shared" ref="D232:E232" si="74">IF(D231=0,"",+D231/D226)</f>
        <v/>
      </c>
      <c r="E232" s="256" t="str">
        <f t="shared" si="74"/>
        <v/>
      </c>
      <c r="F232" s="205"/>
    </row>
    <row r="233" spans="1:6" ht="45" customHeight="1" x14ac:dyDescent="0.35">
      <c r="A233" s="202" t="str">
        <f ca="1">Translations!$A$95</f>
        <v>C. Number of CHWs to be supported for referral / counter-referral through domestic + non-Global Fund external resources</v>
      </c>
      <c r="B233" s="77" t="s">
        <v>5</v>
      </c>
      <c r="C233" s="257">
        <f>+C229+C231</f>
        <v>0</v>
      </c>
      <c r="D233" s="257">
        <f>+D229+D231</f>
        <v>0</v>
      </c>
      <c r="E233" s="257">
        <f>+E229+E231</f>
        <v>0</v>
      </c>
      <c r="F233" s="204"/>
    </row>
    <row r="234" spans="1:6" ht="45" customHeight="1" x14ac:dyDescent="0.35">
      <c r="A234" s="203"/>
      <c r="B234" s="77" t="s">
        <v>11</v>
      </c>
      <c r="C234" s="256" t="str">
        <f>IF(C233=0,"",+C233/C226)</f>
        <v/>
      </c>
      <c r="D234" s="256" t="str">
        <f t="shared" ref="D234:E234" si="75">IF(D233=0,"",+D233/D226)</f>
        <v/>
      </c>
      <c r="E234" s="256" t="str">
        <f t="shared" si="75"/>
        <v/>
      </c>
      <c r="F234" s="205"/>
    </row>
    <row r="235" spans="1:6" ht="17.5" customHeight="1" x14ac:dyDescent="0.35">
      <c r="A235" s="95" t="str">
        <f ca="1">Translations!$A$31</f>
        <v>Programmatic gap</v>
      </c>
      <c r="B235" s="264"/>
      <c r="C235" s="264"/>
      <c r="D235" s="264"/>
      <c r="E235" s="264"/>
      <c r="F235" s="100"/>
    </row>
    <row r="236" spans="1:6" ht="45" customHeight="1" x14ac:dyDescent="0.35">
      <c r="A236" s="202" t="str">
        <f ca="1">Translations!$A$32</f>
        <v>D. Expected annual gap in meeting the target: B - C</v>
      </c>
      <c r="B236" s="77" t="s">
        <v>5</v>
      </c>
      <c r="C236" s="257">
        <f>+C226-(C233)</f>
        <v>0</v>
      </c>
      <c r="D236" s="257">
        <f t="shared" ref="D236:E236" si="76">+D226-(D233)</f>
        <v>0</v>
      </c>
      <c r="E236" s="257">
        <f t="shared" si="76"/>
        <v>0</v>
      </c>
      <c r="F236" s="204"/>
    </row>
    <row r="237" spans="1:6" ht="45" customHeight="1" x14ac:dyDescent="0.35">
      <c r="A237" s="203"/>
      <c r="B237" s="77" t="s">
        <v>11</v>
      </c>
      <c r="C237" s="256" t="str">
        <f>IF(C236=0,"",+C236/C226)</f>
        <v/>
      </c>
      <c r="D237" s="256" t="str">
        <f t="shared" ref="D237:E237" si="77">IF(D236=0,"",+D236/D226)</f>
        <v/>
      </c>
      <c r="E237" s="256" t="str">
        <f t="shared" si="77"/>
        <v/>
      </c>
      <c r="F237" s="205"/>
    </row>
    <row r="238" spans="1:6" ht="17.5" customHeight="1" x14ac:dyDescent="0.35">
      <c r="A238" s="95" t="str">
        <f ca="1">Translations!$A$33</f>
        <v>Country target covered with the allocation amount</v>
      </c>
      <c r="B238" s="266"/>
      <c r="C238" s="266"/>
      <c r="D238" s="266"/>
      <c r="E238" s="266"/>
      <c r="F238" s="270"/>
    </row>
    <row r="239" spans="1:6" ht="45" customHeight="1" x14ac:dyDescent="0.35">
      <c r="A239" s="202" t="str">
        <f ca="1">Translations!$A$96</f>
        <v>E. Number of CHWs to be supported for referral / counter-referral through the allocation amount</v>
      </c>
      <c r="B239" s="78" t="s">
        <v>5</v>
      </c>
      <c r="C239" s="255"/>
      <c r="D239" s="255"/>
      <c r="E239" s="255"/>
      <c r="F239" s="204"/>
    </row>
    <row r="240" spans="1:6" ht="45" customHeight="1" x14ac:dyDescent="0.35">
      <c r="A240" s="203"/>
      <c r="B240" s="78" t="s">
        <v>11</v>
      </c>
      <c r="C240" s="256" t="str">
        <f>IF(C239=0,"",+C239/C226)</f>
        <v/>
      </c>
      <c r="D240" s="256" t="str">
        <f t="shared" ref="D240:E240" si="78">IF(D239=0,"",+D239/D226)</f>
        <v/>
      </c>
      <c r="E240" s="256" t="str">
        <f t="shared" si="78"/>
        <v/>
      </c>
      <c r="F240" s="205"/>
    </row>
    <row r="241" spans="1:6" ht="45" customHeight="1" x14ac:dyDescent="0.35">
      <c r="A241" s="202" t="str">
        <f ca="1">Translations!$A$97</f>
        <v>F. Number of CHWs to be supported for referral / counter-referral through all sources: C+E</v>
      </c>
      <c r="B241" s="78" t="s">
        <v>5</v>
      </c>
      <c r="C241" s="257">
        <f>+C239+C233</f>
        <v>0</v>
      </c>
      <c r="D241" s="257">
        <f t="shared" ref="D241:E241" si="79">+D239+D233</f>
        <v>0</v>
      </c>
      <c r="E241" s="257">
        <f t="shared" si="79"/>
        <v>0</v>
      </c>
      <c r="F241" s="204"/>
    </row>
    <row r="242" spans="1:6" ht="45" customHeight="1" x14ac:dyDescent="0.35">
      <c r="A242" s="203"/>
      <c r="B242" s="78" t="s">
        <v>11</v>
      </c>
      <c r="C242" s="256" t="str">
        <f>IF(C241=0,"",+C241/C226)</f>
        <v/>
      </c>
      <c r="D242" s="256" t="str">
        <f t="shared" ref="D242:E242" si="80">IF(D241=0,"",+D241/D226)</f>
        <v/>
      </c>
      <c r="E242" s="256" t="str">
        <f t="shared" si="80"/>
        <v/>
      </c>
      <c r="F242" s="205"/>
    </row>
    <row r="243" spans="1:6" ht="45" customHeight="1" x14ac:dyDescent="0.35">
      <c r="A243" s="202" t="str">
        <f ca="1">Translations!$A$36</f>
        <v>G. Remaining gap to country target: B - F</v>
      </c>
      <c r="B243" s="78" t="s">
        <v>5</v>
      </c>
      <c r="C243" s="257">
        <f>+C226-(C241)</f>
        <v>0</v>
      </c>
      <c r="D243" s="257">
        <f t="shared" ref="D243:E243" si="81">+D226-(D241)</f>
        <v>0</v>
      </c>
      <c r="E243" s="257">
        <f t="shared" si="81"/>
        <v>0</v>
      </c>
      <c r="F243" s="204"/>
    </row>
    <row r="244" spans="1:6" ht="45" customHeight="1" x14ac:dyDescent="0.35">
      <c r="A244" s="203"/>
      <c r="B244" s="78" t="s">
        <v>11</v>
      </c>
      <c r="C244" s="256" t="str">
        <f>IF(C243=0,"",+C243/C226)</f>
        <v/>
      </c>
      <c r="D244" s="256" t="str">
        <f t="shared" ref="D244:E244" si="82">IF(D243=0,"",+D243/D226)</f>
        <v/>
      </c>
      <c r="E244" s="256" t="str">
        <f t="shared" si="82"/>
        <v/>
      </c>
      <c r="F244" s="205"/>
    </row>
    <row r="245" spans="1:6" x14ac:dyDescent="0.35">
      <c r="A245" s="253"/>
      <c r="B245" s="267"/>
      <c r="C245" s="267"/>
      <c r="D245" s="267"/>
      <c r="E245" s="267"/>
      <c r="F245" s="273"/>
    </row>
    <row r="246" spans="1:6" x14ac:dyDescent="0.35">
      <c r="A246" s="253"/>
      <c r="B246" s="267"/>
      <c r="C246" s="267"/>
      <c r="D246" s="267"/>
      <c r="E246" s="267"/>
      <c r="F246" s="273"/>
    </row>
    <row r="247" spans="1:6" s="80" customFormat="1" ht="30" customHeight="1" x14ac:dyDescent="0.45">
      <c r="A247" s="94" t="str">
        <f ca="1">Translations!$A43</f>
        <v>CHW Programmatic Gap Table 9 - Coverage of Health management information system, surveillance and M&amp;E costs</v>
      </c>
      <c r="B247" s="265"/>
      <c r="C247" s="265"/>
      <c r="D247" s="265"/>
      <c r="E247" s="265"/>
      <c r="F247" s="269"/>
    </row>
    <row r="248" spans="1:6" ht="45" customHeight="1" x14ac:dyDescent="0.35">
      <c r="A248" s="73" t="str">
        <f ca="1">Translations!$A$12</f>
        <v>Selected coverage indicator</v>
      </c>
      <c r="B248" s="199" t="str">
        <f ca="1">'RSSH drop-down'!B12</f>
        <v>Percentage of CHWs to be supported with Health management information system, surveillance and M&amp;E</v>
      </c>
      <c r="C248" s="200"/>
      <c r="D248" s="200"/>
      <c r="E248" s="200"/>
      <c r="F248" s="201"/>
    </row>
    <row r="249" spans="1:6" ht="17.5" customHeight="1" x14ac:dyDescent="0.35">
      <c r="A249" s="95" t="str">
        <f ca="1">Translations!$A$13</f>
        <v>Current national coverage</v>
      </c>
      <c r="B249" s="264"/>
      <c r="C249" s="264"/>
      <c r="D249" s="264"/>
      <c r="E249" s="264"/>
      <c r="F249" s="271"/>
    </row>
    <row r="250" spans="1:6" ht="45" customHeight="1" x14ac:dyDescent="0.35">
      <c r="A250" s="96" t="str">
        <f ca="1">Translations!$A$14</f>
        <v>Insert latest results</v>
      </c>
      <c r="B250" s="82"/>
      <c r="C250" s="74" t="str">
        <f ca="1">Translations!$A$15</f>
        <v>Year</v>
      </c>
      <c r="D250" s="82"/>
      <c r="E250" s="75" t="str">
        <f ca="1">Translations!$A$16</f>
        <v>Data source</v>
      </c>
      <c r="F250" s="109"/>
    </row>
    <row r="251" spans="1:6" ht="45" customHeight="1" x14ac:dyDescent="0.35">
      <c r="A251" s="97" t="str">
        <f ca="1">Translations!$A$17</f>
        <v>Comments</v>
      </c>
      <c r="B251" s="206"/>
      <c r="C251" s="207"/>
      <c r="D251" s="207"/>
      <c r="E251" s="207"/>
      <c r="F251" s="208"/>
    </row>
    <row r="252" spans="1:6" ht="45" customHeight="1" x14ac:dyDescent="0.35">
      <c r="A252" s="213"/>
      <c r="B252" s="211"/>
      <c r="C252" s="74" t="str">
        <f ca="1">Translations!$A$18</f>
        <v>Year 1</v>
      </c>
      <c r="D252" s="74" t="str">
        <f ca="1">Translations!$A$19</f>
        <v>Year 2</v>
      </c>
      <c r="E252" s="74" t="str">
        <f ca="1">Translations!$A$20</f>
        <v>Year 3</v>
      </c>
      <c r="F252" s="209" t="str">
        <f ca="1">Translations!$A$23</f>
        <v>Comments / Assumptions</v>
      </c>
    </row>
    <row r="253" spans="1:6" ht="45" customHeight="1" x14ac:dyDescent="0.35">
      <c r="A253" s="214"/>
      <c r="B253" s="212"/>
      <c r="C253" s="82" t="str">
        <f ca="1">Translations!$A$22</f>
        <v>Insert year</v>
      </c>
      <c r="D253" s="82" t="str">
        <f ca="1">Translations!$A$22</f>
        <v>Insert year</v>
      </c>
      <c r="E253" s="82" t="str">
        <f ca="1">Translations!$A$22</f>
        <v>Insert year</v>
      </c>
      <c r="F253" s="210"/>
    </row>
    <row r="254" spans="1:6" ht="17.5" customHeight="1" x14ac:dyDescent="0.35">
      <c r="A254" s="95" t="str">
        <f ca="1">Translations!$A$24</f>
        <v>Current estimated country need</v>
      </c>
      <c r="B254" s="264"/>
      <c r="C254" s="264"/>
      <c r="D254" s="264"/>
      <c r="E254" s="264"/>
      <c r="F254" s="100"/>
    </row>
    <row r="255" spans="1:6" ht="45" customHeight="1" x14ac:dyDescent="0.35">
      <c r="A255" s="98" t="str">
        <f ca="1">Translations!$A$25</f>
        <v>A. Total estimated number of CHWs needed by year</v>
      </c>
      <c r="B255" s="77" t="s">
        <v>5</v>
      </c>
      <c r="C255" s="255"/>
      <c r="D255" s="255"/>
      <c r="E255" s="255"/>
      <c r="F255" s="99"/>
    </row>
    <row r="256" spans="1:6" ht="45" customHeight="1" x14ac:dyDescent="0.35">
      <c r="A256" s="202" t="str">
        <f ca="1">Translations!$A$26</f>
        <v>B. Country targets for number of CHWs needed per NSP or agreed number</v>
      </c>
      <c r="B256" s="78" t="s">
        <v>5</v>
      </c>
      <c r="C256" s="255"/>
      <c r="D256" s="255"/>
      <c r="E256" s="255"/>
      <c r="F256" s="204"/>
    </row>
    <row r="257" spans="1:6" ht="45" customHeight="1" x14ac:dyDescent="0.35">
      <c r="A257" s="203"/>
      <c r="B257" s="78" t="s">
        <v>11</v>
      </c>
      <c r="C257" s="256" t="str">
        <f>IF(C256=0,"",+C256/C255)</f>
        <v/>
      </c>
      <c r="D257" s="256" t="str">
        <f t="shared" ref="D257:E257" si="83">IF(D256=0,"",+D256/D255)</f>
        <v/>
      </c>
      <c r="E257" s="256" t="str">
        <f t="shared" si="83"/>
        <v/>
      </c>
      <c r="F257" s="205"/>
    </row>
    <row r="258" spans="1:6" ht="17.5" customHeight="1" x14ac:dyDescent="0.35">
      <c r="A258" s="95" t="str">
        <f ca="1">Translations!$A$27</f>
        <v>Country target already covered</v>
      </c>
      <c r="B258" s="264"/>
      <c r="C258" s="264"/>
      <c r="D258" s="264"/>
      <c r="E258" s="264"/>
      <c r="F258" s="100"/>
    </row>
    <row r="259" spans="1:6" ht="45" customHeight="1" x14ac:dyDescent="0.35">
      <c r="A259" s="202" t="str">
        <f ca="1">Translations!$A$99</f>
        <v>C1. Number of CHWs to be supported with Health management information system, surveillance and M&amp;E through domestic resources</v>
      </c>
      <c r="B259" s="77" t="s">
        <v>5</v>
      </c>
      <c r="C259" s="255"/>
      <c r="D259" s="255"/>
      <c r="E259" s="255"/>
      <c r="F259" s="204"/>
    </row>
    <row r="260" spans="1:6" ht="45" customHeight="1" x14ac:dyDescent="0.35">
      <c r="A260" s="203"/>
      <c r="B260" s="77" t="s">
        <v>11</v>
      </c>
      <c r="C260" s="256" t="str">
        <f>IF(C259=0,"",+C259/C256)</f>
        <v/>
      </c>
      <c r="D260" s="256" t="str">
        <f t="shared" ref="D260:E260" si="84">IF(D259=0,"",+D259/D256)</f>
        <v/>
      </c>
      <c r="E260" s="256" t="str">
        <f t="shared" si="84"/>
        <v/>
      </c>
      <c r="F260" s="205"/>
    </row>
    <row r="261" spans="1:6" ht="45" customHeight="1" x14ac:dyDescent="0.35">
      <c r="A261" s="202" t="str">
        <f ca="1">Translations!$A$100</f>
        <v>C2. Number of CHWs to be supported with Health management information system, surveillance and M&amp;E through non-Global Fund external resources</v>
      </c>
      <c r="B261" s="77" t="s">
        <v>5</v>
      </c>
      <c r="C261" s="255"/>
      <c r="D261" s="255"/>
      <c r="E261" s="255"/>
      <c r="F261" s="204"/>
    </row>
    <row r="262" spans="1:6" ht="45" customHeight="1" x14ac:dyDescent="0.35">
      <c r="A262" s="203"/>
      <c r="B262" s="77" t="s">
        <v>11</v>
      </c>
      <c r="C262" s="256" t="str">
        <f>IF(C261=0,"",+C261/C256)</f>
        <v/>
      </c>
      <c r="D262" s="256" t="str">
        <f t="shared" ref="D262:E262" si="85">IF(D261=0,"",+D261/D256)</f>
        <v/>
      </c>
      <c r="E262" s="256" t="str">
        <f t="shared" si="85"/>
        <v/>
      </c>
      <c r="F262" s="205"/>
    </row>
    <row r="263" spans="1:6" ht="45" customHeight="1" x14ac:dyDescent="0.35">
      <c r="A263" s="202" t="str">
        <f ca="1">Translations!$A$101</f>
        <v>C. Number of CHWs to be supported with Health management information system, surveillance and M&amp;E through domestic + non-Global Fund external resources</v>
      </c>
      <c r="B263" s="77" t="s">
        <v>5</v>
      </c>
      <c r="C263" s="257">
        <f>+C259+C261</f>
        <v>0</v>
      </c>
      <c r="D263" s="257">
        <f>+D259+D261</f>
        <v>0</v>
      </c>
      <c r="E263" s="257">
        <f>+E259+E261</f>
        <v>0</v>
      </c>
      <c r="F263" s="204"/>
    </row>
    <row r="264" spans="1:6" ht="45" customHeight="1" x14ac:dyDescent="0.35">
      <c r="A264" s="203"/>
      <c r="B264" s="77" t="s">
        <v>11</v>
      </c>
      <c r="C264" s="256" t="str">
        <f>IF(C263=0,"",+C263/C256)</f>
        <v/>
      </c>
      <c r="D264" s="256" t="str">
        <f t="shared" ref="D264:E264" si="86">IF(D263=0,"",+D263/D256)</f>
        <v/>
      </c>
      <c r="E264" s="256" t="str">
        <f t="shared" si="86"/>
        <v/>
      </c>
      <c r="F264" s="205"/>
    </row>
    <row r="265" spans="1:6" ht="17.5" customHeight="1" x14ac:dyDescent="0.35">
      <c r="A265" s="95" t="str">
        <f ca="1">Translations!$A$31</f>
        <v>Programmatic gap</v>
      </c>
      <c r="B265" s="264"/>
      <c r="C265" s="264"/>
      <c r="D265" s="264"/>
      <c r="E265" s="264"/>
      <c r="F265" s="100"/>
    </row>
    <row r="266" spans="1:6" ht="45" customHeight="1" x14ac:dyDescent="0.35">
      <c r="A266" s="202" t="str">
        <f ca="1">Translations!$A$32</f>
        <v>D. Expected annual gap in meeting the target: B - C</v>
      </c>
      <c r="B266" s="77" t="s">
        <v>5</v>
      </c>
      <c r="C266" s="257">
        <f>+C256-(C263)</f>
        <v>0</v>
      </c>
      <c r="D266" s="257">
        <f t="shared" ref="D266:E266" si="87">+D256-(D263)</f>
        <v>0</v>
      </c>
      <c r="E266" s="257">
        <f t="shared" si="87"/>
        <v>0</v>
      </c>
      <c r="F266" s="204"/>
    </row>
    <row r="267" spans="1:6" ht="45" customHeight="1" x14ac:dyDescent="0.35">
      <c r="A267" s="203"/>
      <c r="B267" s="77" t="s">
        <v>11</v>
      </c>
      <c r="C267" s="256" t="str">
        <f>IF(C266=0,"",+C266/C256)</f>
        <v/>
      </c>
      <c r="D267" s="256" t="str">
        <f t="shared" ref="D267:E267" si="88">IF(D266=0,"",+D266/D256)</f>
        <v/>
      </c>
      <c r="E267" s="256" t="str">
        <f t="shared" si="88"/>
        <v/>
      </c>
      <c r="F267" s="205"/>
    </row>
    <row r="268" spans="1:6" ht="17.5" customHeight="1" x14ac:dyDescent="0.35">
      <c r="A268" s="95" t="str">
        <f ca="1">Translations!$A$33</f>
        <v>Country target covered with the allocation amount</v>
      </c>
      <c r="B268" s="266"/>
      <c r="C268" s="266"/>
      <c r="D268" s="266"/>
      <c r="E268" s="266"/>
      <c r="F268" s="270"/>
    </row>
    <row r="269" spans="1:6" ht="45" customHeight="1" x14ac:dyDescent="0.35">
      <c r="A269" s="202" t="str">
        <f ca="1">Translations!$A$102</f>
        <v>E. Number of CHWs to be supported with Health management information system, surveillance and M&amp;E through the allocation amount</v>
      </c>
      <c r="B269" s="78" t="s">
        <v>5</v>
      </c>
      <c r="C269" s="255"/>
      <c r="D269" s="255"/>
      <c r="E269" s="255"/>
      <c r="F269" s="204"/>
    </row>
    <row r="270" spans="1:6" ht="45" customHeight="1" x14ac:dyDescent="0.35">
      <c r="A270" s="203"/>
      <c r="B270" s="78" t="s">
        <v>11</v>
      </c>
      <c r="C270" s="256" t="str">
        <f>IF(C269=0,"",+C269/C256)</f>
        <v/>
      </c>
      <c r="D270" s="256" t="str">
        <f t="shared" ref="D270:E270" si="89">IF(D269=0,"",+D269/D256)</f>
        <v/>
      </c>
      <c r="E270" s="256" t="str">
        <f t="shared" si="89"/>
        <v/>
      </c>
      <c r="F270" s="205"/>
    </row>
    <row r="271" spans="1:6" ht="45" customHeight="1" x14ac:dyDescent="0.35">
      <c r="A271" s="202" t="str">
        <f ca="1">Translations!$A$103</f>
        <v>F. Number of CHWs to be supported with Health management information system, surveillance and M&amp;E through all sources: C+E</v>
      </c>
      <c r="B271" s="78" t="s">
        <v>5</v>
      </c>
      <c r="C271" s="257">
        <f>+C269+C263</f>
        <v>0</v>
      </c>
      <c r="D271" s="257">
        <f t="shared" ref="D271:E271" si="90">+D269+D263</f>
        <v>0</v>
      </c>
      <c r="E271" s="257">
        <f t="shared" si="90"/>
        <v>0</v>
      </c>
      <c r="F271" s="204"/>
    </row>
    <row r="272" spans="1:6" ht="45" customHeight="1" x14ac:dyDescent="0.35">
      <c r="A272" s="203"/>
      <c r="B272" s="78" t="s">
        <v>11</v>
      </c>
      <c r="C272" s="256" t="str">
        <f>IF(C271=0,"",+C271/C256)</f>
        <v/>
      </c>
      <c r="D272" s="256" t="str">
        <f t="shared" ref="D272:E272" si="91">IF(D271=0,"",+D271/D256)</f>
        <v/>
      </c>
      <c r="E272" s="256" t="str">
        <f t="shared" si="91"/>
        <v/>
      </c>
      <c r="F272" s="205"/>
    </row>
    <row r="273" spans="1:6" ht="45" customHeight="1" x14ac:dyDescent="0.35">
      <c r="A273" s="202" t="str">
        <f ca="1">Translations!$A$36</f>
        <v>G. Remaining gap to country target: B - F</v>
      </c>
      <c r="B273" s="78" t="s">
        <v>5</v>
      </c>
      <c r="C273" s="257">
        <f>+C256-(C271)</f>
        <v>0</v>
      </c>
      <c r="D273" s="257">
        <f t="shared" ref="D273:E273" si="92">+D256-(D271)</f>
        <v>0</v>
      </c>
      <c r="E273" s="257">
        <f t="shared" si="92"/>
        <v>0</v>
      </c>
      <c r="F273" s="204"/>
    </row>
    <row r="274" spans="1:6" ht="45" customHeight="1" x14ac:dyDescent="0.35">
      <c r="A274" s="203"/>
      <c r="B274" s="78" t="s">
        <v>11</v>
      </c>
      <c r="C274" s="256" t="str">
        <f>IF(C273=0,"",+C273/C256)</f>
        <v/>
      </c>
      <c r="D274" s="256" t="str">
        <f t="shared" ref="D274:E274" si="93">IF(D273=0,"",+D273/D256)</f>
        <v/>
      </c>
      <c r="E274" s="256" t="str">
        <f t="shared" si="93"/>
        <v/>
      </c>
      <c r="F274" s="205"/>
    </row>
    <row r="275" spans="1:6" ht="14.25" customHeight="1" x14ac:dyDescent="0.35">
      <c r="A275" s="234" t="s">
        <v>548</v>
      </c>
      <c r="B275" s="234"/>
      <c r="C275" s="234"/>
      <c r="D275" s="234"/>
      <c r="E275" s="234"/>
      <c r="F275" s="234"/>
    </row>
    <row r="276" spans="1:6" x14ac:dyDescent="0.35">
      <c r="A276" s="234"/>
      <c r="B276" s="234"/>
      <c r="C276" s="234"/>
      <c r="D276" s="234"/>
      <c r="E276" s="234"/>
      <c r="F276" s="234"/>
    </row>
    <row r="277" spans="1:6" x14ac:dyDescent="0.35">
      <c r="A277" s="234"/>
      <c r="B277" s="234"/>
      <c r="C277" s="234"/>
      <c r="D277" s="234"/>
      <c r="E277" s="234"/>
      <c r="F277" s="234"/>
    </row>
    <row r="278" spans="1:6" x14ac:dyDescent="0.35">
      <c r="A278" s="234"/>
      <c r="B278" s="234"/>
      <c r="C278" s="234"/>
      <c r="D278" s="234"/>
      <c r="E278" s="234"/>
      <c r="F278" s="234"/>
    </row>
    <row r="279" spans="1:6" x14ac:dyDescent="0.35">
      <c r="A279" s="234"/>
      <c r="B279" s="234"/>
      <c r="C279" s="234"/>
      <c r="D279" s="234"/>
      <c r="E279" s="234"/>
      <c r="F279" s="234"/>
    </row>
    <row r="280" spans="1:6" x14ac:dyDescent="0.35">
      <c r="A280" s="234"/>
      <c r="B280" s="234"/>
      <c r="C280" s="234"/>
      <c r="D280" s="234"/>
      <c r="E280" s="234"/>
      <c r="F280" s="234"/>
    </row>
    <row r="281" spans="1:6" x14ac:dyDescent="0.35">
      <c r="A281" s="234"/>
      <c r="B281" s="234"/>
      <c r="C281" s="234"/>
      <c r="D281" s="234"/>
      <c r="E281" s="234"/>
      <c r="F281" s="234"/>
    </row>
    <row r="282" spans="1:6" x14ac:dyDescent="0.35">
      <c r="A282" s="234"/>
      <c r="B282" s="234"/>
      <c r="C282" s="234"/>
      <c r="D282" s="234"/>
      <c r="E282" s="234"/>
      <c r="F282" s="234"/>
    </row>
    <row r="283" spans="1:6" x14ac:dyDescent="0.35">
      <c r="A283" s="234"/>
      <c r="B283" s="234"/>
      <c r="C283" s="234"/>
      <c r="D283" s="234"/>
      <c r="E283" s="234"/>
      <c r="F283" s="234"/>
    </row>
    <row r="284" spans="1:6" x14ac:dyDescent="0.35">
      <c r="A284" s="234"/>
      <c r="B284" s="234"/>
      <c r="C284" s="234"/>
      <c r="D284" s="234"/>
      <c r="E284" s="234"/>
      <c r="F284" s="234"/>
    </row>
    <row r="285" spans="1:6" x14ac:dyDescent="0.35">
      <c r="A285" s="234"/>
      <c r="B285" s="234"/>
      <c r="C285" s="234"/>
      <c r="D285" s="234"/>
      <c r="E285" s="234"/>
      <c r="F285" s="234"/>
    </row>
  </sheetData>
  <sheetProtection algorithmName="SHA-512" hashValue="xjkJoXi3dVZ5eRgZXutDsahLKycjnVNmj53PDYnp4BnDie1T4/nQEIpFuVn+yJEefJ2YsoECHnB7IpUoH1GgaA==" saltValue="G352Rkqnn1FC1TLZgPIoTA==" spinCount="100000" sheet="1" formatColumns="0" formatRows="0" insertColumns="0"/>
  <mergeCells count="196">
    <mergeCell ref="A273:A274"/>
    <mergeCell ref="F273:F274"/>
    <mergeCell ref="A275:F285"/>
    <mergeCell ref="A266:A267"/>
    <mergeCell ref="F266:F267"/>
    <mergeCell ref="A269:A270"/>
    <mergeCell ref="F269:F270"/>
    <mergeCell ref="A271:A272"/>
    <mergeCell ref="F271:F272"/>
    <mergeCell ref="A259:A260"/>
    <mergeCell ref="F259:F260"/>
    <mergeCell ref="A261:A262"/>
    <mergeCell ref="F261:F262"/>
    <mergeCell ref="A263:A264"/>
    <mergeCell ref="F263:F264"/>
    <mergeCell ref="A243:A244"/>
    <mergeCell ref="F243:F244"/>
    <mergeCell ref="B248:F248"/>
    <mergeCell ref="B251:F251"/>
    <mergeCell ref="F252:F253"/>
    <mergeCell ref="A256:A257"/>
    <mergeCell ref="F256:F257"/>
    <mergeCell ref="B252:B253"/>
    <mergeCell ref="A252:A253"/>
    <mergeCell ref="A236:A237"/>
    <mergeCell ref="F236:F237"/>
    <mergeCell ref="A239:A240"/>
    <mergeCell ref="F239:F240"/>
    <mergeCell ref="A241:A242"/>
    <mergeCell ref="F241:F242"/>
    <mergeCell ref="A229:A230"/>
    <mergeCell ref="F229:F230"/>
    <mergeCell ref="A231:A232"/>
    <mergeCell ref="F231:F232"/>
    <mergeCell ref="A233:A234"/>
    <mergeCell ref="F233:F234"/>
    <mergeCell ref="A213:A214"/>
    <mergeCell ref="F213:F214"/>
    <mergeCell ref="B218:F218"/>
    <mergeCell ref="B221:F221"/>
    <mergeCell ref="F222:F223"/>
    <mergeCell ref="A226:A227"/>
    <mergeCell ref="F226:F227"/>
    <mergeCell ref="A206:A207"/>
    <mergeCell ref="F206:F207"/>
    <mergeCell ref="A209:A210"/>
    <mergeCell ref="F209:F210"/>
    <mergeCell ref="A211:A212"/>
    <mergeCell ref="F211:F212"/>
    <mergeCell ref="B222:B223"/>
    <mergeCell ref="A222:A223"/>
    <mergeCell ref="A199:A200"/>
    <mergeCell ref="F199:F200"/>
    <mergeCell ref="A201:A202"/>
    <mergeCell ref="F201:F202"/>
    <mergeCell ref="A203:A204"/>
    <mergeCell ref="F203:F204"/>
    <mergeCell ref="A183:A184"/>
    <mergeCell ref="F183:F184"/>
    <mergeCell ref="B188:F188"/>
    <mergeCell ref="B191:F191"/>
    <mergeCell ref="F192:F193"/>
    <mergeCell ref="A196:A197"/>
    <mergeCell ref="F196:F197"/>
    <mergeCell ref="B192:B193"/>
    <mergeCell ref="A192:A193"/>
    <mergeCell ref="A176:A177"/>
    <mergeCell ref="F176:F177"/>
    <mergeCell ref="A179:A180"/>
    <mergeCell ref="F179:F180"/>
    <mergeCell ref="A181:A182"/>
    <mergeCell ref="F181:F182"/>
    <mergeCell ref="A169:A170"/>
    <mergeCell ref="F169:F170"/>
    <mergeCell ref="A171:A172"/>
    <mergeCell ref="F171:F172"/>
    <mergeCell ref="A173:A174"/>
    <mergeCell ref="F173:F174"/>
    <mergeCell ref="A153:A154"/>
    <mergeCell ref="F153:F154"/>
    <mergeCell ref="B158:F158"/>
    <mergeCell ref="B161:F161"/>
    <mergeCell ref="F162:F163"/>
    <mergeCell ref="A166:A167"/>
    <mergeCell ref="F166:F167"/>
    <mergeCell ref="A146:A147"/>
    <mergeCell ref="F146:F147"/>
    <mergeCell ref="A149:A150"/>
    <mergeCell ref="F149:F150"/>
    <mergeCell ref="A151:A152"/>
    <mergeCell ref="F151:F152"/>
    <mergeCell ref="B162:B163"/>
    <mergeCell ref="A162:A163"/>
    <mergeCell ref="A139:A140"/>
    <mergeCell ref="F139:F140"/>
    <mergeCell ref="A141:A142"/>
    <mergeCell ref="F141:F142"/>
    <mergeCell ref="A143:A144"/>
    <mergeCell ref="F143:F144"/>
    <mergeCell ref="A123:A124"/>
    <mergeCell ref="F123:F124"/>
    <mergeCell ref="B128:F128"/>
    <mergeCell ref="B131:F131"/>
    <mergeCell ref="F132:F133"/>
    <mergeCell ref="A136:A137"/>
    <mergeCell ref="F136:F137"/>
    <mergeCell ref="A132:A133"/>
    <mergeCell ref="A117:A118"/>
    <mergeCell ref="F117:F118"/>
    <mergeCell ref="A119:A120"/>
    <mergeCell ref="F119:F120"/>
    <mergeCell ref="A121:A122"/>
    <mergeCell ref="F121:F122"/>
    <mergeCell ref="A109:A110"/>
    <mergeCell ref="F109:F110"/>
    <mergeCell ref="A111:A112"/>
    <mergeCell ref="F111:F112"/>
    <mergeCell ref="A114:A115"/>
    <mergeCell ref="F114:F115"/>
    <mergeCell ref="B96:F96"/>
    <mergeCell ref="B99:F99"/>
    <mergeCell ref="F100:F101"/>
    <mergeCell ref="A104:A105"/>
    <mergeCell ref="F104:F105"/>
    <mergeCell ref="A107:A108"/>
    <mergeCell ref="F107:F108"/>
    <mergeCell ref="A87:A88"/>
    <mergeCell ref="F87:F88"/>
    <mergeCell ref="A89:A90"/>
    <mergeCell ref="F89:F90"/>
    <mergeCell ref="A91:A92"/>
    <mergeCell ref="F91:F92"/>
    <mergeCell ref="B100:B101"/>
    <mergeCell ref="A100:A101"/>
    <mergeCell ref="A79:A80"/>
    <mergeCell ref="F79:F80"/>
    <mergeCell ref="A81:A82"/>
    <mergeCell ref="F81:F82"/>
    <mergeCell ref="A84:A85"/>
    <mergeCell ref="F84:F85"/>
    <mergeCell ref="B66:F66"/>
    <mergeCell ref="B69:F69"/>
    <mergeCell ref="F70:F71"/>
    <mergeCell ref="A74:A75"/>
    <mergeCell ref="F74:F75"/>
    <mergeCell ref="A77:A78"/>
    <mergeCell ref="F77:F78"/>
    <mergeCell ref="B70:B71"/>
    <mergeCell ref="A70:A71"/>
    <mergeCell ref="A57:A58"/>
    <mergeCell ref="F57:F58"/>
    <mergeCell ref="A59:A60"/>
    <mergeCell ref="F59:F60"/>
    <mergeCell ref="A61:A62"/>
    <mergeCell ref="F61:F62"/>
    <mergeCell ref="A49:A50"/>
    <mergeCell ref="F49:F50"/>
    <mergeCell ref="A51:A52"/>
    <mergeCell ref="F51:F52"/>
    <mergeCell ref="A54:A55"/>
    <mergeCell ref="F54:F55"/>
    <mergeCell ref="B39:F39"/>
    <mergeCell ref="F40:F41"/>
    <mergeCell ref="A44:A45"/>
    <mergeCell ref="F44:F45"/>
    <mergeCell ref="A47:A48"/>
    <mergeCell ref="F47:F48"/>
    <mergeCell ref="A27:A28"/>
    <mergeCell ref="F27:F28"/>
    <mergeCell ref="A29:A30"/>
    <mergeCell ref="F29:F30"/>
    <mergeCell ref="A31:A32"/>
    <mergeCell ref="F31:F32"/>
    <mergeCell ref="B40:B41"/>
    <mergeCell ref="A40:A41"/>
    <mergeCell ref="A24:A25"/>
    <mergeCell ref="F24:F25"/>
    <mergeCell ref="B9:F9"/>
    <mergeCell ref="F10:F11"/>
    <mergeCell ref="A14:A15"/>
    <mergeCell ref="F14:F15"/>
    <mergeCell ref="A17:A18"/>
    <mergeCell ref="F17:F18"/>
    <mergeCell ref="B36:F36"/>
    <mergeCell ref="B10:B11"/>
    <mergeCell ref="A10:A11"/>
    <mergeCell ref="A1:E1"/>
    <mergeCell ref="F1:F3"/>
    <mergeCell ref="A2:E2"/>
    <mergeCell ref="A3:D3"/>
    <mergeCell ref="A4:F4"/>
    <mergeCell ref="B6:F6"/>
    <mergeCell ref="A19:A20"/>
    <mergeCell ref="F19:F20"/>
    <mergeCell ref="A21:A22"/>
    <mergeCell ref="F21:F22"/>
  </mergeCells>
  <pageMargins left="0.7" right="0.7" top="0.75" bottom="0.75" header="0.3" footer="0.3"/>
  <pageSetup paperSize="8" scale="47" fitToHeight="0" orientation="portrait" r:id="rId1"/>
  <rowBreaks count="7" manualBreakCount="7">
    <brk id="32" max="6" man="1"/>
    <brk id="62" max="6" man="1"/>
    <brk id="92" max="5" man="1"/>
    <brk id="124" max="5" man="1"/>
    <brk id="154" max="5" man="1"/>
    <brk id="214" max="5" man="1"/>
    <brk id="274"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39997558519241921"/>
    <pageSetUpPr fitToPage="1"/>
  </sheetPr>
  <dimension ref="A1:F77"/>
  <sheetViews>
    <sheetView view="pageBreakPreview" zoomScale="60" zoomScaleNormal="70" workbookViewId="0">
      <selection activeCell="F1" sqref="F1:F3"/>
    </sheetView>
  </sheetViews>
  <sheetFormatPr defaultColWidth="9" defaultRowHeight="14.5" x14ac:dyDescent="0.35"/>
  <cols>
    <col min="1" max="1" width="30.58203125" style="8" customWidth="1"/>
    <col min="2" max="5" width="11.58203125" style="268" customWidth="1"/>
    <col min="6" max="6" width="119.1640625" style="274" customWidth="1"/>
    <col min="7" max="7" width="9" style="8"/>
    <col min="8" max="8" width="10.33203125" style="8" customWidth="1"/>
    <col min="9" max="9" width="10.83203125" style="8" customWidth="1"/>
    <col min="10" max="10" width="12.08203125" style="8" customWidth="1"/>
    <col min="11" max="16384" width="9" style="8"/>
  </cols>
  <sheetData>
    <row r="1" spans="1:6" ht="22" customHeight="1" x14ac:dyDescent="0.35">
      <c r="A1" s="185" t="s">
        <v>14</v>
      </c>
      <c r="B1" s="186"/>
      <c r="C1" s="186"/>
      <c r="D1" s="186"/>
      <c r="E1" s="186"/>
      <c r="F1" s="194" t="str">
        <f ca="1">Translations!$G$147</f>
        <v>Latest version updated: 30 March 2023</v>
      </c>
    </row>
    <row r="2" spans="1:6" ht="22" customHeight="1" x14ac:dyDescent="0.35">
      <c r="A2" s="187" t="s">
        <v>279</v>
      </c>
      <c r="B2" s="188"/>
      <c r="C2" s="188"/>
      <c r="D2" s="188"/>
      <c r="E2" s="188"/>
      <c r="F2" s="195"/>
    </row>
    <row r="3" spans="1:6" ht="22" customHeight="1" thickBot="1" x14ac:dyDescent="0.4">
      <c r="A3" s="187" t="s">
        <v>280</v>
      </c>
      <c r="B3" s="188"/>
      <c r="C3" s="188"/>
      <c r="D3" s="188"/>
      <c r="E3" s="254"/>
      <c r="F3" s="196"/>
    </row>
    <row r="4" spans="1:6" ht="66.75" customHeight="1" x14ac:dyDescent="0.35">
      <c r="A4" s="197" t="str">
        <f ca="1">Translations!A38</f>
        <v xml:space="preserve">Carefully read the instructions in the "Instructions" tab before completing the programmatic gap analysis table. 
The instructions have been tailored to each specific module/intervention. </v>
      </c>
      <c r="B4" s="197"/>
      <c r="C4" s="197"/>
      <c r="D4" s="197"/>
      <c r="E4" s="197"/>
      <c r="F4" s="198"/>
    </row>
    <row r="5" spans="1:6" ht="60" customHeight="1" x14ac:dyDescent="0.35">
      <c r="A5" s="243" t="str">
        <f ca="1">Translations!$A$44</f>
        <v>CHW Programmatic Gap Table 10 - non-malaria iCCM commodities (first line antibiotics for simple pneumonia among children 2-59 months of age as part of iCCM)</v>
      </c>
      <c r="B5" s="244"/>
      <c r="C5" s="244"/>
      <c r="D5" s="244"/>
      <c r="E5" s="244"/>
      <c r="F5" s="245"/>
    </row>
    <row r="6" spans="1:6" ht="45" customHeight="1" x14ac:dyDescent="0.35">
      <c r="A6" s="73" t="str">
        <f ca="1">Translations!$A$11</f>
        <v>Priority Module</v>
      </c>
      <c r="B6" s="199" t="str">
        <f ca="1">'RSSH drop-down'!$A$15</f>
        <v>Malaria - Case management</v>
      </c>
      <c r="C6" s="200"/>
      <c r="D6" s="200"/>
      <c r="E6" s="200"/>
      <c r="F6" s="201"/>
    </row>
    <row r="7" spans="1:6" ht="45" customHeight="1" x14ac:dyDescent="0.35">
      <c r="A7" s="73" t="str">
        <f ca="1">Translations!$A$12</f>
        <v>Selected coverage indicator</v>
      </c>
      <c r="B7" s="199" t="str">
        <f ca="1">'RSSH drop-down'!$B13</f>
        <v>Proportion of children 2-59 months with suspected pneumonia (fast breathing) that received first line antibiotic treatment in the community</v>
      </c>
      <c r="C7" s="200"/>
      <c r="D7" s="200"/>
      <c r="E7" s="200"/>
      <c r="F7" s="201"/>
    </row>
    <row r="8" spans="1:6" ht="17.5" customHeight="1" x14ac:dyDescent="0.35">
      <c r="A8" s="95" t="str">
        <f ca="1">Translations!$A$13</f>
        <v>Current national coverage</v>
      </c>
      <c r="B8" s="266"/>
      <c r="C8" s="266"/>
      <c r="D8" s="266"/>
      <c r="E8" s="266"/>
      <c r="F8" s="270"/>
    </row>
    <row r="9" spans="1:6" ht="45" customHeight="1" x14ac:dyDescent="0.35">
      <c r="A9" s="96" t="str">
        <f ca="1">Translations!$A$14</f>
        <v>Insert latest results</v>
      </c>
      <c r="B9" s="275"/>
      <c r="C9" s="74" t="str">
        <f ca="1">Translations!$A$15</f>
        <v>Year</v>
      </c>
      <c r="D9" s="82"/>
      <c r="E9" s="74" t="str">
        <f ca="1">Translations!$A$16</f>
        <v>Data source</v>
      </c>
      <c r="F9" s="45"/>
    </row>
    <row r="10" spans="1:6" ht="45" customHeight="1" thickBot="1" x14ac:dyDescent="0.4">
      <c r="A10" s="102" t="str">
        <f ca="1">Translations!$A$17</f>
        <v>Comments</v>
      </c>
      <c r="B10" s="215"/>
      <c r="C10" s="216"/>
      <c r="D10" s="216"/>
      <c r="E10" s="216"/>
      <c r="F10" s="217"/>
    </row>
    <row r="11" spans="1:6" ht="17.5" customHeight="1" thickBot="1" x14ac:dyDescent="0.4">
      <c r="A11" s="103"/>
      <c r="B11" s="276"/>
      <c r="C11" s="276"/>
      <c r="D11" s="276"/>
      <c r="E11" s="276"/>
      <c r="F11" s="104"/>
    </row>
    <row r="12" spans="1:6" ht="45" customHeight="1" x14ac:dyDescent="0.35">
      <c r="A12" s="105"/>
      <c r="B12" s="219"/>
      <c r="C12" s="76" t="str">
        <f ca="1">Translations!$A$18</f>
        <v>Year 1</v>
      </c>
      <c r="D12" s="76" t="str">
        <f ca="1">Translations!$A$19</f>
        <v>Year 2</v>
      </c>
      <c r="E12" s="76" t="str">
        <f ca="1">Translations!$A$20</f>
        <v>Year 3</v>
      </c>
      <c r="F12" s="218" t="str">
        <f ca="1">Translations!$A$23</f>
        <v>Comments / Assumptions</v>
      </c>
    </row>
    <row r="13" spans="1:6" ht="45" customHeight="1" x14ac:dyDescent="0.35">
      <c r="A13" s="106"/>
      <c r="B13" s="212"/>
      <c r="C13" s="44" t="str">
        <f ca="1">Translations!$A$22</f>
        <v>Insert year</v>
      </c>
      <c r="D13" s="44" t="str">
        <f ca="1">Translations!$A$22</f>
        <v>Insert year</v>
      </c>
      <c r="E13" s="44" t="str">
        <f ca="1">Translations!$A$22</f>
        <v>Insert year</v>
      </c>
      <c r="F13" s="210"/>
    </row>
    <row r="14" spans="1:6" ht="17.5" customHeight="1" x14ac:dyDescent="0.35">
      <c r="A14" s="95" t="str">
        <f ca="1">Translations!$A$24</f>
        <v>Current estimated country need</v>
      </c>
      <c r="B14" s="266"/>
      <c r="C14" s="266"/>
      <c r="D14" s="266"/>
      <c r="E14" s="266"/>
      <c r="F14" s="270"/>
    </row>
    <row r="15" spans="1:6" ht="45" customHeight="1" x14ac:dyDescent="0.35">
      <c r="A15" s="98" t="str">
        <f ca="1">Translations!$A$47</f>
        <v>A. Total estimated suspected pneumonia cases (community)</v>
      </c>
      <c r="B15" s="77" t="s">
        <v>5</v>
      </c>
      <c r="C15" s="255"/>
      <c r="D15" s="255"/>
      <c r="E15" s="255"/>
      <c r="F15" s="99"/>
    </row>
    <row r="16" spans="1:6" ht="45" customHeight="1" x14ac:dyDescent="0.35">
      <c r="A16" s="246" t="str">
        <f ca="1">Translations!$A$48</f>
        <v>B. Country targets (from National Strategic Plan)</v>
      </c>
      <c r="B16" s="77" t="s">
        <v>5</v>
      </c>
      <c r="C16" s="255"/>
      <c r="D16" s="255"/>
      <c r="E16" s="255"/>
      <c r="F16" s="204"/>
    </row>
    <row r="17" spans="1:6" ht="45" customHeight="1" x14ac:dyDescent="0.35">
      <c r="A17" s="247"/>
      <c r="B17" s="77" t="s">
        <v>11</v>
      </c>
      <c r="C17" s="256" t="str">
        <f>IF(C16=0,"",+C16/C15)</f>
        <v/>
      </c>
      <c r="D17" s="256" t="str">
        <f t="shared" ref="D17:E17" si="0">IF(D16=0,"",+D16/D15)</f>
        <v/>
      </c>
      <c r="E17" s="256" t="str">
        <f t="shared" si="0"/>
        <v/>
      </c>
      <c r="F17" s="205"/>
    </row>
    <row r="18" spans="1:6" ht="17.5" customHeight="1" x14ac:dyDescent="0.35">
      <c r="A18" s="95" t="str">
        <f ca="1">Translations!$A$27</f>
        <v>Country target already covered</v>
      </c>
      <c r="B18" s="266"/>
      <c r="C18" s="266"/>
      <c r="D18" s="266"/>
      <c r="E18" s="266"/>
      <c r="F18" s="270"/>
    </row>
    <row r="19" spans="1:6" ht="45" customHeight="1" x14ac:dyDescent="0.35">
      <c r="A19" s="246" t="str">
        <f ca="1">Translations!$A$49</f>
        <v>C1. Country target planned to be covered by domestic resources</v>
      </c>
      <c r="B19" s="77" t="s">
        <v>5</v>
      </c>
      <c r="C19" s="255"/>
      <c r="D19" s="255"/>
      <c r="E19" s="255"/>
      <c r="F19" s="204"/>
    </row>
    <row r="20" spans="1:6" ht="45" customHeight="1" x14ac:dyDescent="0.35">
      <c r="A20" s="247"/>
      <c r="B20" s="77" t="s">
        <v>11</v>
      </c>
      <c r="C20" s="256" t="str">
        <f>IF(C19=0,"",+C19/C16)</f>
        <v/>
      </c>
      <c r="D20" s="256" t="str">
        <f t="shared" ref="D20:E20" si="1">IF(D19=0,"",+D19/D16)</f>
        <v/>
      </c>
      <c r="E20" s="256" t="str">
        <f t="shared" si="1"/>
        <v/>
      </c>
      <c r="F20" s="205"/>
    </row>
    <row r="21" spans="1:6" ht="45" customHeight="1" x14ac:dyDescent="0.35">
      <c r="A21" s="246" t="str">
        <f ca="1">Translations!$A$50</f>
        <v>C2. Country target planned to be covered by non-Global Fund external resources</v>
      </c>
      <c r="B21" s="77" t="s">
        <v>5</v>
      </c>
      <c r="C21" s="255"/>
      <c r="D21" s="255"/>
      <c r="E21" s="255"/>
      <c r="F21" s="204"/>
    </row>
    <row r="22" spans="1:6" ht="45" customHeight="1" x14ac:dyDescent="0.35">
      <c r="A22" s="247"/>
      <c r="B22" s="77" t="s">
        <v>11</v>
      </c>
      <c r="C22" s="256" t="str">
        <f>IF(C21=0,"",+C21/C16)</f>
        <v/>
      </c>
      <c r="D22" s="256" t="str">
        <f t="shared" ref="D22:E22" si="2">IF(D21=0,"",+D21/D16)</f>
        <v/>
      </c>
      <c r="E22" s="256" t="str">
        <f t="shared" si="2"/>
        <v/>
      </c>
      <c r="F22" s="205"/>
    </row>
    <row r="23" spans="1:6" ht="45" customHeight="1" x14ac:dyDescent="0.35">
      <c r="A23" s="246" t="str">
        <f ca="1">Translations!$A$51</f>
        <v>C. Total country target already covered</v>
      </c>
      <c r="B23" s="77" t="s">
        <v>5</v>
      </c>
      <c r="C23" s="257">
        <f>+C19+C21</f>
        <v>0</v>
      </c>
      <c r="D23" s="257">
        <f>+D19+D21</f>
        <v>0</v>
      </c>
      <c r="E23" s="257">
        <f>+E19+E21</f>
        <v>0</v>
      </c>
      <c r="F23" s="204"/>
    </row>
    <row r="24" spans="1:6" ht="45" customHeight="1" x14ac:dyDescent="0.35">
      <c r="A24" s="247"/>
      <c r="B24" s="77" t="s">
        <v>11</v>
      </c>
      <c r="C24" s="256" t="str">
        <f>IF(C23=0,"",+C23/C16)</f>
        <v/>
      </c>
      <c r="D24" s="256" t="str">
        <f t="shared" ref="D24:E24" si="3">IF(D23=0,"",+D23/D16)</f>
        <v/>
      </c>
      <c r="E24" s="256" t="str">
        <f t="shared" si="3"/>
        <v/>
      </c>
      <c r="F24" s="205"/>
    </row>
    <row r="25" spans="1:6" ht="17.5" customHeight="1" x14ac:dyDescent="0.35">
      <c r="A25" s="95" t="str">
        <f ca="1">Translations!$A$31</f>
        <v>Programmatic gap</v>
      </c>
      <c r="B25" s="266"/>
      <c r="C25" s="266"/>
      <c r="D25" s="266"/>
      <c r="E25" s="266"/>
      <c r="F25" s="270"/>
    </row>
    <row r="26" spans="1:6" ht="45" customHeight="1" x14ac:dyDescent="0.35">
      <c r="A26" s="246" t="str">
        <f ca="1">Translations!$A$32</f>
        <v>D. Expected annual gap in meeting the target: B - C</v>
      </c>
      <c r="B26" s="77" t="s">
        <v>5</v>
      </c>
      <c r="C26" s="257">
        <f>+C16-(C23)</f>
        <v>0</v>
      </c>
      <c r="D26" s="257">
        <f t="shared" ref="D26:E26" si="4">+D16-(D23)</f>
        <v>0</v>
      </c>
      <c r="E26" s="257">
        <f t="shared" si="4"/>
        <v>0</v>
      </c>
      <c r="F26" s="204"/>
    </row>
    <row r="27" spans="1:6" ht="45" customHeight="1" x14ac:dyDescent="0.35">
      <c r="A27" s="247"/>
      <c r="B27" s="77" t="s">
        <v>11</v>
      </c>
      <c r="C27" s="256" t="str">
        <f>IF(C26=0,"",+C26/C16)</f>
        <v/>
      </c>
      <c r="D27" s="256" t="str">
        <f t="shared" ref="D27:E27" si="5">IF(D26=0,"",+D26/D16)</f>
        <v/>
      </c>
      <c r="E27" s="256" t="str">
        <f t="shared" si="5"/>
        <v/>
      </c>
      <c r="F27" s="205"/>
    </row>
    <row r="28" spans="1:6" ht="17.5" customHeight="1" x14ac:dyDescent="0.35">
      <c r="A28" s="95" t="str">
        <f ca="1">Translations!$A$33</f>
        <v>Country target covered with the allocation amount</v>
      </c>
      <c r="B28" s="266"/>
      <c r="C28" s="266"/>
      <c r="D28" s="266"/>
      <c r="E28" s="266"/>
      <c r="F28" s="270"/>
    </row>
    <row r="29" spans="1:6" ht="45" customHeight="1" x14ac:dyDescent="0.35">
      <c r="A29" s="246" t="str">
        <f ca="1">Translations!$A$52</f>
        <v>E. Targets to be financed by the allocation amount</v>
      </c>
      <c r="B29" s="77" t="s">
        <v>5</v>
      </c>
      <c r="C29" s="255"/>
      <c r="D29" s="255"/>
      <c r="E29" s="255"/>
      <c r="F29" s="204"/>
    </row>
    <row r="30" spans="1:6" ht="45" customHeight="1" x14ac:dyDescent="0.35">
      <c r="A30" s="247"/>
      <c r="B30" s="77" t="s">
        <v>11</v>
      </c>
      <c r="C30" s="256" t="str">
        <f>IF(C29=0,"",+C29/C16)</f>
        <v/>
      </c>
      <c r="D30" s="256" t="str">
        <f t="shared" ref="D30:E30" si="6">IF(D29=0,"",+D29/D16)</f>
        <v/>
      </c>
      <c r="E30" s="256" t="str">
        <f t="shared" si="6"/>
        <v/>
      </c>
      <c r="F30" s="205"/>
    </row>
    <row r="31" spans="1:6" ht="45" customHeight="1" x14ac:dyDescent="0.35">
      <c r="A31" s="246" t="str">
        <f ca="1">Translations!$A$53</f>
        <v>F. Coverage from allocation amount and other sources: C+E</v>
      </c>
      <c r="B31" s="77" t="s">
        <v>5</v>
      </c>
      <c r="C31" s="257">
        <f>+C29+C23</f>
        <v>0</v>
      </c>
      <c r="D31" s="257">
        <f>+D29+D23</f>
        <v>0</v>
      </c>
      <c r="E31" s="257">
        <f>+E29+E23</f>
        <v>0</v>
      </c>
      <c r="F31" s="204"/>
    </row>
    <row r="32" spans="1:6" ht="45" customHeight="1" x14ac:dyDescent="0.35">
      <c r="A32" s="247"/>
      <c r="B32" s="77" t="s">
        <v>11</v>
      </c>
      <c r="C32" s="256" t="str">
        <f>IF(C31=0,"",+C31/C16)</f>
        <v/>
      </c>
      <c r="D32" s="256" t="str">
        <f t="shared" ref="D32:E32" si="7">IF(D31=0,"",+D31/D16)</f>
        <v/>
      </c>
      <c r="E32" s="256" t="str">
        <f t="shared" si="7"/>
        <v/>
      </c>
      <c r="F32" s="205"/>
    </row>
    <row r="33" spans="1:6" ht="45" customHeight="1" x14ac:dyDescent="0.35">
      <c r="A33" s="246" t="str">
        <f ca="1">Translations!$A$36</f>
        <v>G. Remaining gap to country target: B - F</v>
      </c>
      <c r="B33" s="77" t="s">
        <v>5</v>
      </c>
      <c r="C33" s="257">
        <f>+C16-(C31)</f>
        <v>0</v>
      </c>
      <c r="D33" s="257">
        <f t="shared" ref="D33:E33" si="8">+D16-(D31)</f>
        <v>0</v>
      </c>
      <c r="E33" s="257">
        <f t="shared" si="8"/>
        <v>0</v>
      </c>
      <c r="F33" s="204"/>
    </row>
    <row r="34" spans="1:6" ht="45" customHeight="1" x14ac:dyDescent="0.35">
      <c r="A34" s="247"/>
      <c r="B34" s="77" t="s">
        <v>11</v>
      </c>
      <c r="C34" s="256" t="str">
        <f>IF(C33=0,"",+C33/C16)</f>
        <v/>
      </c>
      <c r="D34" s="256" t="str">
        <f t="shared" ref="D34:E34" si="9">IF(D33=0,"",+D33/D16)</f>
        <v/>
      </c>
      <c r="E34" s="256" t="str">
        <f t="shared" si="9"/>
        <v/>
      </c>
      <c r="F34" s="205"/>
    </row>
    <row r="35" spans="1:6" ht="17" customHeight="1" x14ac:dyDescent="0.35">
      <c r="A35" s="35"/>
      <c r="B35" s="258"/>
      <c r="C35" s="258"/>
      <c r="D35" s="258"/>
      <c r="E35" s="258"/>
      <c r="F35" s="35"/>
    </row>
    <row r="36" spans="1:6" ht="17" customHeight="1" x14ac:dyDescent="0.35">
      <c r="A36" s="35"/>
      <c r="B36" s="258"/>
      <c r="C36" s="258"/>
      <c r="D36" s="258"/>
      <c r="E36" s="258"/>
      <c r="F36" s="35"/>
    </row>
    <row r="37" spans="1:6" ht="76" customHeight="1" x14ac:dyDescent="0.35">
      <c r="A37" s="249" t="str">
        <f ca="1">Translations!$A$45</f>
        <v>CHW Programmatic Gap Table 11 - non-malaria iCCM commodities (oral rehydration salts and zinc for treatment of diarrhea among children 2-59 months of age as part of iCCM)</v>
      </c>
      <c r="B37" s="250"/>
      <c r="C37" s="250"/>
      <c r="D37" s="250"/>
      <c r="E37" s="250"/>
      <c r="F37" s="251"/>
    </row>
    <row r="38" spans="1:6" ht="45" customHeight="1" x14ac:dyDescent="0.35">
      <c r="A38" s="98" t="str">
        <f ca="1">Translations!$A$11</f>
        <v>Priority Module</v>
      </c>
      <c r="B38" s="199" t="str">
        <f ca="1">'RSSH drop-down'!$A$15</f>
        <v>Malaria - Case management</v>
      </c>
      <c r="C38" s="200"/>
      <c r="D38" s="200"/>
      <c r="E38" s="200"/>
      <c r="F38" s="201"/>
    </row>
    <row r="39" spans="1:6" ht="45" customHeight="1" x14ac:dyDescent="0.35">
      <c r="A39" s="98" t="str">
        <f ca="1">Translations!$A$12</f>
        <v>Selected coverage indicator</v>
      </c>
      <c r="B39" s="199" t="str">
        <f ca="1">'RSSH drop-down'!B14</f>
        <v>Proportion of children 2-59 months with diarrhea that received oral rehydration salts and zinc treatment in the community</v>
      </c>
      <c r="C39" s="200"/>
      <c r="D39" s="200"/>
      <c r="E39" s="200"/>
      <c r="F39" s="201"/>
    </row>
    <row r="40" spans="1:6" ht="17.149999999999999" customHeight="1" x14ac:dyDescent="0.35">
      <c r="A40" s="237" t="str">
        <f ca="1">Translations!$A$13</f>
        <v>Current national coverage</v>
      </c>
      <c r="B40" s="238"/>
      <c r="C40" s="238"/>
      <c r="D40" s="238"/>
      <c r="E40" s="238"/>
      <c r="F40" s="239"/>
    </row>
    <row r="41" spans="1:6" ht="45" customHeight="1" x14ac:dyDescent="0.35">
      <c r="A41" s="98" t="str">
        <f ca="1">Translations!$A$14</f>
        <v>Insert latest results</v>
      </c>
      <c r="B41" s="82"/>
      <c r="C41" s="74" t="str">
        <f ca="1">Translations!$A$15</f>
        <v>Year</v>
      </c>
      <c r="D41" s="82"/>
      <c r="E41" s="74" t="str">
        <f ca="1">Translations!$A$16</f>
        <v>Data source</v>
      </c>
      <c r="F41" s="44"/>
    </row>
    <row r="42" spans="1:6" ht="45" customHeight="1" thickBot="1" x14ac:dyDescent="0.4">
      <c r="A42" s="98" t="str">
        <f ca="1">Translations!$A$17</f>
        <v>Comments</v>
      </c>
      <c r="B42" s="240"/>
      <c r="C42" s="241"/>
      <c r="D42" s="241"/>
      <c r="E42" s="241"/>
      <c r="F42" s="242"/>
    </row>
    <row r="43" spans="1:6" ht="15" thickBot="1" x14ac:dyDescent="0.4">
      <c r="A43" s="103"/>
      <c r="B43" s="276"/>
      <c r="C43" s="276"/>
      <c r="D43" s="276"/>
      <c r="E43" s="276"/>
      <c r="F43" s="104"/>
    </row>
    <row r="44" spans="1:6" ht="45" customHeight="1" x14ac:dyDescent="0.35">
      <c r="A44" s="220"/>
      <c r="B44" s="219"/>
      <c r="C44" s="74" t="str">
        <f ca="1">Translations!$A$18</f>
        <v>Year 1</v>
      </c>
      <c r="D44" s="74" t="str">
        <f ca="1">Translations!$A$19</f>
        <v>Year 2</v>
      </c>
      <c r="E44" s="74" t="str">
        <f ca="1">Translations!$A$20</f>
        <v>Year 3</v>
      </c>
      <c r="F44" s="235" t="str">
        <f ca="1">Translations!$A$23</f>
        <v>Comments / Assumptions</v>
      </c>
    </row>
    <row r="45" spans="1:6" ht="45" customHeight="1" x14ac:dyDescent="0.35">
      <c r="A45" s="214"/>
      <c r="B45" s="212"/>
      <c r="C45" s="44" t="str">
        <f ca="1">Translations!$A$22</f>
        <v>Insert year</v>
      </c>
      <c r="D45" s="44" t="str">
        <f ca="1">Translations!$A$22</f>
        <v>Insert year</v>
      </c>
      <c r="E45" s="44" t="str">
        <f ca="1">Translations!$A$22</f>
        <v>Insert year</v>
      </c>
      <c r="F45" s="236"/>
    </row>
    <row r="46" spans="1:6" ht="17.5" customHeight="1" x14ac:dyDescent="0.35">
      <c r="A46" s="237" t="str">
        <f ca="1">Translations!$A$24</f>
        <v>Current estimated country need</v>
      </c>
      <c r="B46" s="238"/>
      <c r="C46" s="238"/>
      <c r="D46" s="238"/>
      <c r="E46" s="238"/>
      <c r="F46" s="239"/>
    </row>
    <row r="47" spans="1:6" ht="45" customHeight="1" x14ac:dyDescent="0.35">
      <c r="A47" s="98" t="str">
        <f ca="1">Translations!$A$54</f>
        <v>A. Total estimated diarrhea cases (community)</v>
      </c>
      <c r="B47" s="77" t="s">
        <v>5</v>
      </c>
      <c r="C47" s="255"/>
      <c r="D47" s="255"/>
      <c r="E47" s="255"/>
      <c r="F47" s="99"/>
    </row>
    <row r="48" spans="1:6" ht="45" customHeight="1" x14ac:dyDescent="0.35">
      <c r="A48" s="202" t="str">
        <f ca="1">Translations!$A$48</f>
        <v>B. Country targets (from National Strategic Plan)</v>
      </c>
      <c r="B48" s="77" t="s">
        <v>5</v>
      </c>
      <c r="C48" s="255"/>
      <c r="D48" s="255"/>
      <c r="E48" s="255"/>
      <c r="F48" s="204"/>
    </row>
    <row r="49" spans="1:6" ht="45" customHeight="1" x14ac:dyDescent="0.35">
      <c r="A49" s="203"/>
      <c r="B49" s="77" t="s">
        <v>11</v>
      </c>
      <c r="C49" s="256" t="str">
        <f>IF(C48=0,"",+C48/C47)</f>
        <v/>
      </c>
      <c r="D49" s="256" t="str">
        <f t="shared" ref="D49:E49" si="10">IF(D48=0,"",+D48/D47)</f>
        <v/>
      </c>
      <c r="E49" s="256" t="str">
        <f t="shared" si="10"/>
        <v/>
      </c>
      <c r="F49" s="205"/>
    </row>
    <row r="50" spans="1:6" ht="17.5" customHeight="1" x14ac:dyDescent="0.35">
      <c r="A50" s="237" t="str">
        <f ca="1">Translations!$A$27</f>
        <v>Country target already covered</v>
      </c>
      <c r="B50" s="238"/>
      <c r="C50" s="238"/>
      <c r="D50" s="238"/>
      <c r="E50" s="238"/>
      <c r="F50" s="239"/>
    </row>
    <row r="51" spans="1:6" ht="45" customHeight="1" x14ac:dyDescent="0.35">
      <c r="A51" s="202" t="str">
        <f ca="1">Translations!$A$49</f>
        <v>C1. Country target planned to be covered by domestic resources</v>
      </c>
      <c r="B51" s="77" t="s">
        <v>5</v>
      </c>
      <c r="C51" s="255"/>
      <c r="D51" s="255"/>
      <c r="E51" s="255"/>
      <c r="F51" s="204"/>
    </row>
    <row r="52" spans="1:6" ht="45" customHeight="1" x14ac:dyDescent="0.35">
      <c r="A52" s="203"/>
      <c r="B52" s="77" t="s">
        <v>11</v>
      </c>
      <c r="C52" s="256" t="str">
        <f>IF(C51=0,"",+C51/C48)</f>
        <v/>
      </c>
      <c r="D52" s="256" t="str">
        <f t="shared" ref="D52:E52" si="11">IF(D51=0,"",+D51/D48)</f>
        <v/>
      </c>
      <c r="E52" s="256" t="str">
        <f t="shared" si="11"/>
        <v/>
      </c>
      <c r="F52" s="205"/>
    </row>
    <row r="53" spans="1:6" ht="45" customHeight="1" x14ac:dyDescent="0.35">
      <c r="A53" s="202" t="str">
        <f ca="1">Translations!$A50</f>
        <v>C2. Country target planned to be covered by non-Global Fund external resources</v>
      </c>
      <c r="B53" s="77" t="s">
        <v>5</v>
      </c>
      <c r="C53" s="255"/>
      <c r="D53" s="255"/>
      <c r="E53" s="255"/>
      <c r="F53" s="204"/>
    </row>
    <row r="54" spans="1:6" ht="45" customHeight="1" x14ac:dyDescent="0.35">
      <c r="A54" s="203"/>
      <c r="B54" s="77" t="s">
        <v>11</v>
      </c>
      <c r="C54" s="256" t="str">
        <f>IF(C53=0,"",+C53/C48)</f>
        <v/>
      </c>
      <c r="D54" s="256" t="str">
        <f t="shared" ref="D54:E54" si="12">IF(D53=0,"",+D53/D48)</f>
        <v/>
      </c>
      <c r="E54" s="256" t="str">
        <f t="shared" si="12"/>
        <v/>
      </c>
      <c r="F54" s="205"/>
    </row>
    <row r="55" spans="1:6" ht="45" customHeight="1" x14ac:dyDescent="0.35">
      <c r="A55" s="202" t="str">
        <f ca="1">Translations!$A$51</f>
        <v>C. Total country target already covered</v>
      </c>
      <c r="B55" s="77" t="s">
        <v>5</v>
      </c>
      <c r="C55" s="257">
        <f>+C51+C53</f>
        <v>0</v>
      </c>
      <c r="D55" s="257">
        <f>+D51+D53</f>
        <v>0</v>
      </c>
      <c r="E55" s="257">
        <f>+E51+E53</f>
        <v>0</v>
      </c>
      <c r="F55" s="204"/>
    </row>
    <row r="56" spans="1:6" ht="45" customHeight="1" x14ac:dyDescent="0.35">
      <c r="A56" s="203"/>
      <c r="B56" s="77" t="s">
        <v>11</v>
      </c>
      <c r="C56" s="256" t="str">
        <f>IF(C55=0,"",+C55/C48)</f>
        <v/>
      </c>
      <c r="D56" s="256" t="str">
        <f t="shared" ref="D56:E56" si="13">IF(D55=0,"",+D55/D48)</f>
        <v/>
      </c>
      <c r="E56" s="256" t="str">
        <f t="shared" si="13"/>
        <v/>
      </c>
      <c r="F56" s="205"/>
    </row>
    <row r="57" spans="1:6" ht="17.5" customHeight="1" x14ac:dyDescent="0.35">
      <c r="A57" s="237" t="str">
        <f ca="1">Translations!$A$31</f>
        <v>Programmatic gap</v>
      </c>
      <c r="B57" s="238"/>
      <c r="C57" s="238"/>
      <c r="D57" s="238"/>
      <c r="E57" s="238"/>
      <c r="F57" s="239"/>
    </row>
    <row r="58" spans="1:6" ht="45" customHeight="1" x14ac:dyDescent="0.35">
      <c r="A58" s="202" t="str">
        <f ca="1">Translations!$A$32</f>
        <v>D. Expected annual gap in meeting the target: B - C</v>
      </c>
      <c r="B58" s="77" t="s">
        <v>5</v>
      </c>
      <c r="C58" s="257">
        <f>+C48-(C55)</f>
        <v>0</v>
      </c>
      <c r="D58" s="257">
        <f t="shared" ref="D58:E58" si="14">+D48-(D55)</f>
        <v>0</v>
      </c>
      <c r="E58" s="257">
        <f t="shared" si="14"/>
        <v>0</v>
      </c>
      <c r="F58" s="204"/>
    </row>
    <row r="59" spans="1:6" ht="45" customHeight="1" x14ac:dyDescent="0.35">
      <c r="A59" s="203"/>
      <c r="B59" s="77" t="s">
        <v>11</v>
      </c>
      <c r="C59" s="256" t="str">
        <f>IF(C58=0,"",+C58/C48)</f>
        <v/>
      </c>
      <c r="D59" s="256" t="str">
        <f t="shared" ref="D59:E59" si="15">IF(D58=0,"",+D58/D48)</f>
        <v/>
      </c>
      <c r="E59" s="256" t="str">
        <f t="shared" si="15"/>
        <v/>
      </c>
      <c r="F59" s="205"/>
    </row>
    <row r="60" spans="1:6" ht="17.5" customHeight="1" x14ac:dyDescent="0.35">
      <c r="A60" s="237" t="str">
        <f ca="1">Translations!$A$33</f>
        <v>Country target covered with the allocation amount</v>
      </c>
      <c r="B60" s="238"/>
      <c r="C60" s="238"/>
      <c r="D60" s="238"/>
      <c r="E60" s="238"/>
      <c r="F60" s="239"/>
    </row>
    <row r="61" spans="1:6" ht="45" customHeight="1" x14ac:dyDescent="0.35">
      <c r="A61" s="202" t="str">
        <f ca="1">Translations!$A$52</f>
        <v>E. Targets to be financed by the allocation amount</v>
      </c>
      <c r="B61" s="77" t="s">
        <v>5</v>
      </c>
      <c r="C61" s="255"/>
      <c r="D61" s="255"/>
      <c r="E61" s="255"/>
      <c r="F61" s="204"/>
    </row>
    <row r="62" spans="1:6" ht="45" customHeight="1" x14ac:dyDescent="0.35">
      <c r="A62" s="203"/>
      <c r="B62" s="77" t="s">
        <v>11</v>
      </c>
      <c r="C62" s="256" t="str">
        <f>IF(C61=0,"",+C61/C48)</f>
        <v/>
      </c>
      <c r="D62" s="256" t="str">
        <f t="shared" ref="D62:E62" si="16">IF(D61=0,"",+D61/D48)</f>
        <v/>
      </c>
      <c r="E62" s="256" t="str">
        <f t="shared" si="16"/>
        <v/>
      </c>
      <c r="F62" s="205"/>
    </row>
    <row r="63" spans="1:6" ht="45" customHeight="1" x14ac:dyDescent="0.35">
      <c r="A63" s="202" t="str">
        <f ca="1">Translations!$A$53</f>
        <v>F. Coverage from allocation amount and other sources: C+E</v>
      </c>
      <c r="B63" s="77" t="s">
        <v>5</v>
      </c>
      <c r="C63" s="257">
        <f>+C61+C55</f>
        <v>0</v>
      </c>
      <c r="D63" s="257">
        <f>+D61+D55</f>
        <v>0</v>
      </c>
      <c r="E63" s="257">
        <f>+E61+E55</f>
        <v>0</v>
      </c>
      <c r="F63" s="204"/>
    </row>
    <row r="64" spans="1:6" ht="45" customHeight="1" x14ac:dyDescent="0.35">
      <c r="A64" s="203"/>
      <c r="B64" s="77" t="s">
        <v>11</v>
      </c>
      <c r="C64" s="256" t="str">
        <f>IF(C63=0,"",+C63/C48)</f>
        <v/>
      </c>
      <c r="D64" s="256" t="str">
        <f t="shared" ref="D64:E64" si="17">IF(D63=0,"",+D63/D48)</f>
        <v/>
      </c>
      <c r="E64" s="256" t="str">
        <f t="shared" si="17"/>
        <v/>
      </c>
      <c r="F64" s="205"/>
    </row>
    <row r="65" spans="1:6" ht="45" customHeight="1" x14ac:dyDescent="0.35">
      <c r="A65" s="202" t="str">
        <f ca="1">Translations!$A$36</f>
        <v>G. Remaining gap to country target: B - F</v>
      </c>
      <c r="B65" s="77" t="s">
        <v>5</v>
      </c>
      <c r="C65" s="257">
        <f>+C48-(C63)</f>
        <v>0</v>
      </c>
      <c r="D65" s="257">
        <f t="shared" ref="D65:E65" si="18">+D48-(D63)</f>
        <v>0</v>
      </c>
      <c r="E65" s="257">
        <f t="shared" si="18"/>
        <v>0</v>
      </c>
      <c r="F65" s="204"/>
    </row>
    <row r="66" spans="1:6" ht="45" customHeight="1" x14ac:dyDescent="0.35">
      <c r="A66" s="203"/>
      <c r="B66" s="77" t="s">
        <v>11</v>
      </c>
      <c r="C66" s="256" t="str">
        <f>IF(C65=0,"",+C65/C48)</f>
        <v/>
      </c>
      <c r="D66" s="256" t="str">
        <f t="shared" ref="D66:E66" si="19">IF(D65=0,"",+D65/D48)</f>
        <v/>
      </c>
      <c r="E66" s="256" t="str">
        <f t="shared" si="19"/>
        <v/>
      </c>
      <c r="F66" s="205"/>
    </row>
    <row r="67" spans="1:6" x14ac:dyDescent="0.35">
      <c r="A67" s="248" t="s">
        <v>548</v>
      </c>
      <c r="B67" s="248"/>
      <c r="C67" s="248"/>
      <c r="D67" s="248"/>
      <c r="E67" s="248"/>
      <c r="F67" s="248"/>
    </row>
    <row r="68" spans="1:6" x14ac:dyDescent="0.35">
      <c r="A68" s="248"/>
      <c r="B68" s="248"/>
      <c r="C68" s="248"/>
      <c r="D68" s="248"/>
      <c r="E68" s="248"/>
      <c r="F68" s="248"/>
    </row>
    <row r="69" spans="1:6" x14ac:dyDescent="0.35">
      <c r="A69" s="248"/>
      <c r="B69" s="248"/>
      <c r="C69" s="248"/>
      <c r="D69" s="248"/>
      <c r="E69" s="248"/>
      <c r="F69" s="248"/>
    </row>
    <row r="70" spans="1:6" x14ac:dyDescent="0.35">
      <c r="A70" s="248"/>
      <c r="B70" s="248"/>
      <c r="C70" s="248"/>
      <c r="D70" s="248"/>
      <c r="E70" s="248"/>
      <c r="F70" s="248"/>
    </row>
    <row r="71" spans="1:6" x14ac:dyDescent="0.35">
      <c r="A71" s="248"/>
      <c r="B71" s="248"/>
      <c r="C71" s="248"/>
      <c r="D71" s="248"/>
      <c r="E71" s="248"/>
      <c r="F71" s="248"/>
    </row>
    <row r="72" spans="1:6" x14ac:dyDescent="0.35">
      <c r="A72" s="248"/>
      <c r="B72" s="248"/>
      <c r="C72" s="248"/>
      <c r="D72" s="248"/>
      <c r="E72" s="248"/>
      <c r="F72" s="248"/>
    </row>
    <row r="73" spans="1:6" x14ac:dyDescent="0.35">
      <c r="A73" s="248"/>
      <c r="B73" s="248"/>
      <c r="C73" s="248"/>
      <c r="D73" s="248"/>
      <c r="E73" s="248"/>
      <c r="F73" s="248"/>
    </row>
    <row r="74" spans="1:6" x14ac:dyDescent="0.35">
      <c r="A74" s="248"/>
      <c r="B74" s="248"/>
      <c r="C74" s="248"/>
      <c r="D74" s="248"/>
      <c r="E74" s="248"/>
      <c r="F74" s="248"/>
    </row>
    <row r="75" spans="1:6" x14ac:dyDescent="0.35">
      <c r="A75" s="248"/>
      <c r="B75" s="248"/>
      <c r="C75" s="248"/>
      <c r="D75" s="248"/>
      <c r="E75" s="248"/>
      <c r="F75" s="248"/>
    </row>
    <row r="76" spans="1:6" x14ac:dyDescent="0.35">
      <c r="A76" s="248"/>
      <c r="B76" s="248"/>
      <c r="C76" s="248"/>
      <c r="D76" s="248"/>
      <c r="E76" s="248"/>
      <c r="F76" s="248"/>
    </row>
    <row r="77" spans="1:6" x14ac:dyDescent="0.35">
      <c r="A77" s="248"/>
      <c r="B77" s="248"/>
      <c r="C77" s="248"/>
      <c r="D77" s="248"/>
      <c r="E77" s="248"/>
      <c r="F77" s="248"/>
    </row>
  </sheetData>
  <sheetProtection algorithmName="SHA-512" hashValue="eOzl38yE/VG4RG1YUo6RRf6CFX3/QLJWyemMAnSTrK+OZlv6pItZ/0A1aXYTqkvqHDyF4jrImAIqm/MphphBMw==" saltValue="YykYZEUvLnRtxbwy8/XouA==" spinCount="100000" sheet="1" formatColumns="0" formatRows="0" insertColumns="0"/>
  <customSheetViews>
    <customSheetView guid="{8A762DD9-6125-4177-AA9B-79E8D68448DE}" scale="80" showPageBreaks="1" fitToPage="1" printArea="1" hiddenRows="1" view="pageBreakPreview">
      <pane ySplit="5" topLeftCell="A6" activePane="bottomLeft" state="frozen"/>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1"/>
    </customSheetView>
    <customSheetView guid="{5D020AB2-0A97-4230-BF83-062EE6184162}" scale="80" showPageBreaks="1" fitToPage="1" printArea="1" hiddenRows="1" view="pageBreakPreview">
      <pane ySplit="5" topLeftCell="A196" activePane="bottomLeft" state="frozen"/>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r:id="rId2"/>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3"/>
    </customSheetView>
    <customSheetView guid="{CD09CE3E-58EC-4EDC-BE6A-B9CFB40E5B97}" scale="80" showPageBreaks="1" fitToPage="1" printArea="1" hiddenRows="1" view="pageBreakPreview">
      <pane ySplit="5" topLeftCell="A6" activePane="bottomLeft" state="frozen"/>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4"/>
    </customSheetView>
  </customSheetViews>
  <mergeCells count="56">
    <mergeCell ref="A63:A64"/>
    <mergeCell ref="B6:F6"/>
    <mergeCell ref="B38:F38"/>
    <mergeCell ref="A4:F4"/>
    <mergeCell ref="B10:F10"/>
    <mergeCell ref="B7:F7"/>
    <mergeCell ref="A19:A20"/>
    <mergeCell ref="A26:A27"/>
    <mergeCell ref="A37:F37"/>
    <mergeCell ref="A44:A45"/>
    <mergeCell ref="B44:B45"/>
    <mergeCell ref="A40:F40"/>
    <mergeCell ref="A33:A34"/>
    <mergeCell ref="F16:F17"/>
    <mergeCell ref="F29:F30"/>
    <mergeCell ref="F26:F27"/>
    <mergeCell ref="A67:F77"/>
    <mergeCell ref="A65:A66"/>
    <mergeCell ref="A46:F46"/>
    <mergeCell ref="A51:A52"/>
    <mergeCell ref="A53:A54"/>
    <mergeCell ref="A55:A56"/>
    <mergeCell ref="A57:F57"/>
    <mergeCell ref="A60:F60"/>
    <mergeCell ref="A58:A59"/>
    <mergeCell ref="F58:F59"/>
    <mergeCell ref="F65:F66"/>
    <mergeCell ref="F61:F62"/>
    <mergeCell ref="F63:F64"/>
    <mergeCell ref="F48:F49"/>
    <mergeCell ref="A48:A49"/>
    <mergeCell ref="A61:A62"/>
    <mergeCell ref="F19:F20"/>
    <mergeCell ref="F31:F32"/>
    <mergeCell ref="F33:F34"/>
    <mergeCell ref="A29:A30"/>
    <mergeCell ref="F21:F22"/>
    <mergeCell ref="A23:A24"/>
    <mergeCell ref="F23:F24"/>
    <mergeCell ref="A31:A32"/>
    <mergeCell ref="A21:A22"/>
    <mergeCell ref="F12:F13"/>
    <mergeCell ref="A5:F5"/>
    <mergeCell ref="B12:B13"/>
    <mergeCell ref="A1:E1"/>
    <mergeCell ref="A16:A17"/>
    <mergeCell ref="A2:E2"/>
    <mergeCell ref="A3:D3"/>
    <mergeCell ref="F1:F3"/>
    <mergeCell ref="B39:F39"/>
    <mergeCell ref="F51:F52"/>
    <mergeCell ref="F53:F54"/>
    <mergeCell ref="F55:F56"/>
    <mergeCell ref="F44:F45"/>
    <mergeCell ref="A50:F50"/>
    <mergeCell ref="B42:F42"/>
  </mergeCells>
  <pageMargins left="0.7" right="0.7" top="0.75" bottom="0.75" header="0.3" footer="0.3"/>
  <pageSetup paperSize="8" scale="61" fitToHeight="0" orientation="portrait" r:id="rId5"/>
  <rowBreaks count="2" manualBreakCount="2">
    <brk id="34" max="6" man="1"/>
    <brk id="66" max="5" man="1"/>
  </rowBreaks>
  <ignoredErrors>
    <ignoredError sqref="F8 A8:E8 F11:F14 F43:F45 A18:E18 B15 B16 A20:B20 B19 A22:B22 B21 A30:B30 B29 A40 A11:E11 A9 E9 F39 A7 C9 A10 F18 F25 F28 F35:F36 A43:E44 A41 C41 E41 A42 A50:E50 B47 F50 B48 B52 B51 A54:B54 B53 F57 F60 A62:B62 B61 A66:B66 B65 A35:E36 B33 A39 C39:E39 A25:E25 B23:E23 A32:B32 B31:E31 A57:E57 B55:E55 A64:B64 B63:E63 A56:B56 A60:E60 A58:B58 A59:B59 A24:B24 A28:E28 A26:B26 A27:B27 A34:B34 A14:E14 A12 C12:E12 C13:E13 B17:E17 A46 C45:E45 B49:E4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AC243"/>
  <sheetViews>
    <sheetView workbookViewId="0"/>
  </sheetViews>
  <sheetFormatPr defaultColWidth="9" defaultRowHeight="14.5" x14ac:dyDescent="0.35"/>
  <cols>
    <col min="1" max="1" width="22.08203125" style="19" customWidth="1"/>
    <col min="2" max="2" width="19.33203125" style="19" customWidth="1"/>
    <col min="3" max="3" width="66.08203125" style="19" customWidth="1"/>
    <col min="4" max="5" width="55" style="19" customWidth="1"/>
    <col min="6" max="6" width="9" style="19" customWidth="1"/>
    <col min="7" max="7" width="45.58203125" style="19" customWidth="1"/>
    <col min="8" max="9" width="45.08203125" style="19" customWidth="1"/>
    <col min="10" max="11" width="9" style="19"/>
    <col min="17" max="18" width="9" style="19"/>
    <col min="24" max="26" width="9" style="19"/>
    <col min="27" max="27" width="10.5" style="19" customWidth="1"/>
    <col min="28" max="16384" width="9" style="19"/>
  </cols>
  <sheetData>
    <row r="1" spans="1:29" x14ac:dyDescent="0.35">
      <c r="C1" s="20" t="s">
        <v>35</v>
      </c>
      <c r="M1" s="20" t="s">
        <v>237</v>
      </c>
      <c r="T1" s="20" t="s">
        <v>34</v>
      </c>
      <c r="Z1"/>
      <c r="AA1" s="20" t="s">
        <v>33</v>
      </c>
      <c r="AB1"/>
      <c r="AC1"/>
    </row>
    <row r="2" spans="1:29" x14ac:dyDescent="0.35">
      <c r="A2" s="23" t="s">
        <v>17</v>
      </c>
      <c r="B2" s="23" t="s">
        <v>17</v>
      </c>
      <c r="C2" s="23" t="s">
        <v>13</v>
      </c>
      <c r="D2" s="23" t="s">
        <v>18</v>
      </c>
      <c r="E2" s="23" t="s">
        <v>15</v>
      </c>
      <c r="F2" s="24"/>
      <c r="G2" s="23" t="s">
        <v>13</v>
      </c>
      <c r="H2" s="23" t="s">
        <v>18</v>
      </c>
      <c r="I2" s="23" t="s">
        <v>15</v>
      </c>
      <c r="J2" s="24"/>
      <c r="L2" s="23" t="s">
        <v>17</v>
      </c>
      <c r="M2" s="23" t="s">
        <v>13</v>
      </c>
      <c r="N2" s="23" t="s">
        <v>18</v>
      </c>
      <c r="O2" s="23" t="s">
        <v>15</v>
      </c>
      <c r="P2" s="24"/>
      <c r="S2" s="23" t="s">
        <v>17</v>
      </c>
      <c r="T2" s="23" t="s">
        <v>13</v>
      </c>
      <c r="U2" s="23" t="s">
        <v>18</v>
      </c>
      <c r="V2" s="23" t="s">
        <v>15</v>
      </c>
      <c r="W2" s="24"/>
      <c r="Z2" s="23" t="s">
        <v>17</v>
      </c>
      <c r="AA2" s="23" t="s">
        <v>13</v>
      </c>
      <c r="AB2" s="23" t="s">
        <v>18</v>
      </c>
      <c r="AC2" s="23" t="s">
        <v>15</v>
      </c>
    </row>
    <row r="3" spans="1:29" x14ac:dyDescent="0.35">
      <c r="A3" s="27" t="str">
        <f t="shared" ref="A3:A9" ca="1" si="0">OFFSET(C3,0,LangOffset,1,1)</f>
        <v>Please select…</v>
      </c>
      <c r="B3" s="27" t="str">
        <f t="shared" ref="B3:B10" ca="1" si="1">OFFSET(G3,0,LangOffset,1,1)</f>
        <v>Please select…</v>
      </c>
      <c r="C3" s="19" t="s">
        <v>36</v>
      </c>
      <c r="D3" s="40" t="s">
        <v>247</v>
      </c>
      <c r="E3" t="s">
        <v>274</v>
      </c>
      <c r="F3"/>
      <c r="G3" s="93" t="s">
        <v>36</v>
      </c>
      <c r="H3" s="40" t="s">
        <v>247</v>
      </c>
      <c r="I3" t="s">
        <v>274</v>
      </c>
      <c r="J3" s="40"/>
      <c r="L3" t="str">
        <f t="shared" ref="L3:L66" ca="1" si="2">OFFSET($M3,0,LangOffset,1,1)</f>
        <v>Please select your geography…</v>
      </c>
      <c r="M3" t="s">
        <v>238</v>
      </c>
      <c r="N3" t="s">
        <v>250</v>
      </c>
      <c r="O3" t="s">
        <v>277</v>
      </c>
      <c r="S3" s="47" t="str">
        <f ca="1">OFFSET($T3,0,LangOffset,1,1)</f>
        <v>Please select…</v>
      </c>
      <c r="T3" t="s">
        <v>36</v>
      </c>
      <c r="U3" t="s">
        <v>247</v>
      </c>
      <c r="V3" t="s">
        <v>274</v>
      </c>
      <c r="Z3" s="47" t="str">
        <f ca="1">OFFSET($AA3,0,LangOffset,1,1)</f>
        <v>Please select…</v>
      </c>
      <c r="AA3" t="s">
        <v>36</v>
      </c>
      <c r="AB3" t="s">
        <v>247</v>
      </c>
      <c r="AC3" t="s">
        <v>274</v>
      </c>
    </row>
    <row r="4" spans="1:29" x14ac:dyDescent="0.35">
      <c r="A4" s="27" t="str">
        <f t="shared" ca="1" si="0"/>
        <v>Coverage of remuneration costs</v>
      </c>
      <c r="B4" s="27" t="str">
        <f t="shared" ca="1" si="1"/>
        <v>Percentage of CHWs who are to be remunerated</v>
      </c>
      <c r="C4" s="51" t="s">
        <v>557</v>
      </c>
      <c r="D4" s="87" t="s">
        <v>749</v>
      </c>
      <c r="E4" s="86" t="s">
        <v>750</v>
      </c>
      <c r="F4" s="1"/>
      <c r="G4" s="56" t="s">
        <v>642</v>
      </c>
      <c r="H4" s="66" t="s">
        <v>865</v>
      </c>
      <c r="I4" s="92" t="s">
        <v>872</v>
      </c>
      <c r="J4" s="40"/>
      <c r="L4" t="str">
        <f t="shared" ca="1" si="2"/>
        <v>Afghanistan</v>
      </c>
      <c r="M4" t="s">
        <v>39</v>
      </c>
      <c r="N4" t="s">
        <v>39</v>
      </c>
      <c r="O4" t="s">
        <v>288</v>
      </c>
      <c r="S4" s="47" t="str">
        <f ca="1">OFFSET($T4,0,LangOffset,1,1)</f>
        <v>CCM</v>
      </c>
      <c r="T4" t="s">
        <v>239</v>
      </c>
      <c r="U4" t="s">
        <v>248</v>
      </c>
      <c r="V4" t="s">
        <v>275</v>
      </c>
      <c r="Z4" s="47" t="str">
        <f ca="1">OFFSET($AA4,0,LangOffset,1,1)</f>
        <v>HIV</v>
      </c>
      <c r="AA4" s="50" t="s">
        <v>550</v>
      </c>
      <c r="AB4" s="70" t="s">
        <v>779</v>
      </c>
      <c r="AC4" s="70" t="s">
        <v>779</v>
      </c>
    </row>
    <row r="5" spans="1:29" ht="15" thickBot="1" x14ac:dyDescent="0.4">
      <c r="A5" s="27" t="str">
        <f t="shared" ca="1" si="0"/>
        <v>Coverage of competency-based pre-service training and certification costs</v>
      </c>
      <c r="B5" s="27" t="str">
        <f t="shared" ca="1" si="1"/>
        <v>Percentage of CHWs who are to receive competency-based pre-service training and certification</v>
      </c>
      <c r="C5" s="51" t="s">
        <v>556</v>
      </c>
      <c r="D5" s="87" t="s">
        <v>751</v>
      </c>
      <c r="E5" s="86" t="s">
        <v>868</v>
      </c>
      <c r="F5" s="40"/>
      <c r="G5" s="53" t="s">
        <v>885</v>
      </c>
      <c r="H5" s="66" t="s">
        <v>892</v>
      </c>
      <c r="I5" s="86" t="s">
        <v>877</v>
      </c>
      <c r="J5" s="40"/>
      <c r="L5" t="str">
        <f t="shared" ca="1" si="2"/>
        <v>Albania</v>
      </c>
      <c r="M5" t="s">
        <v>40</v>
      </c>
      <c r="N5" t="s">
        <v>289</v>
      </c>
      <c r="O5" t="s">
        <v>40</v>
      </c>
      <c r="S5" s="47" t="str">
        <f ca="1">OFFSET($T5,0,LangOffset,1,1)</f>
        <v>non-CCM</v>
      </c>
      <c r="T5" t="s">
        <v>240</v>
      </c>
      <c r="U5" t="s">
        <v>249</v>
      </c>
      <c r="V5" t="s">
        <v>276</v>
      </c>
      <c r="Z5" s="47" t="str">
        <f ca="1">OFFSET($AA5,0,LangOffset,1,1)</f>
        <v>Tuberculosis</v>
      </c>
      <c r="AA5" s="50" t="s">
        <v>31</v>
      </c>
      <c r="AB5" s="70" t="s">
        <v>778</v>
      </c>
      <c r="AC5" s="70" t="s">
        <v>31</v>
      </c>
    </row>
    <row r="6" spans="1:29" ht="15" thickBot="1" x14ac:dyDescent="0.4">
      <c r="A6" s="27" t="str">
        <f t="shared" ca="1" si="0"/>
        <v>Coverage of competency-based in-service training costs</v>
      </c>
      <c r="B6" s="27" t="str">
        <f t="shared" ca="1" si="1"/>
        <v>Percentage of CHWs who are to receive competency-based in-service training</v>
      </c>
      <c r="C6" s="52" t="s">
        <v>555</v>
      </c>
      <c r="D6" s="88" t="s">
        <v>752</v>
      </c>
      <c r="E6" s="86" t="s">
        <v>753</v>
      </c>
      <c r="F6" s="40"/>
      <c r="G6" s="53" t="s">
        <v>886</v>
      </c>
      <c r="H6" s="66" t="s">
        <v>893</v>
      </c>
      <c r="I6" s="86" t="s">
        <v>878</v>
      </c>
      <c r="J6" s="40"/>
      <c r="L6" t="str">
        <f t="shared" ca="1" si="2"/>
        <v>Algeria</v>
      </c>
      <c r="M6" t="s">
        <v>41</v>
      </c>
      <c r="N6" t="s">
        <v>290</v>
      </c>
      <c r="O6" t="s">
        <v>291</v>
      </c>
      <c r="S6" s="47" t="str">
        <f ca="1">OFFSET($T6,0,LangOffset,1,1)</f>
        <v>CLO</v>
      </c>
      <c r="T6" s="48" t="s">
        <v>553</v>
      </c>
      <c r="U6" s="85" t="s">
        <v>772</v>
      </c>
      <c r="V6" s="90" t="s">
        <v>773</v>
      </c>
      <c r="Z6" s="47" t="str">
        <f ca="1">OFFSET($AA6,0,LangOffset,1,1)</f>
        <v>Malaria</v>
      </c>
      <c r="AA6" s="50" t="s">
        <v>551</v>
      </c>
      <c r="AB6" s="71" t="s">
        <v>777</v>
      </c>
      <c r="AC6" s="71" t="s">
        <v>551</v>
      </c>
    </row>
    <row r="7" spans="1:29" ht="15" thickBot="1" x14ac:dyDescent="0.4">
      <c r="A7" s="27" t="str">
        <f t="shared" ca="1" si="0"/>
        <v>Coverage of supervision costs</v>
      </c>
      <c r="B7" s="27" t="str">
        <f t="shared" ca="1" si="1"/>
        <v>Percentage of CHWs who are to receive integrated supportive supervision</v>
      </c>
      <c r="C7" s="52" t="s">
        <v>594</v>
      </c>
      <c r="D7" s="89" t="s">
        <v>754</v>
      </c>
      <c r="E7" s="68" t="s">
        <v>755</v>
      </c>
      <c r="F7" s="43"/>
      <c r="G7" s="54" t="s">
        <v>887</v>
      </c>
      <c r="H7" s="67" t="s">
        <v>894</v>
      </c>
      <c r="I7" s="68" t="s">
        <v>873</v>
      </c>
      <c r="J7" s="40"/>
      <c r="L7" t="str">
        <f t="shared" ca="1" si="2"/>
        <v>Andorra</v>
      </c>
      <c r="M7" t="s">
        <v>42</v>
      </c>
      <c r="N7" t="s">
        <v>292</v>
      </c>
      <c r="O7" t="s">
        <v>42</v>
      </c>
      <c r="S7" s="47" t="str">
        <f ca="1">OFFSET($T7,0,LangOffset,1,1)</f>
        <v>CBO</v>
      </c>
      <c r="T7" s="48" t="s">
        <v>554</v>
      </c>
      <c r="U7" s="84" t="s">
        <v>774</v>
      </c>
      <c r="V7" s="91" t="s">
        <v>867</v>
      </c>
      <c r="Z7" s="47" t="str">
        <f ca="1">OFFSET($AA7,0,LangOffset,1,1)</f>
        <v>RSSH</v>
      </c>
      <c r="AA7" s="50" t="s">
        <v>552</v>
      </c>
      <c r="AB7" s="71" t="s">
        <v>776</v>
      </c>
      <c r="AC7" s="69" t="s">
        <v>775</v>
      </c>
    </row>
    <row r="8" spans="1:29" x14ac:dyDescent="0.35">
      <c r="A8" s="27" t="str">
        <f t="shared" ca="1" si="0"/>
        <v>Coverage of equipment costs</v>
      </c>
      <c r="B8" s="27" t="str">
        <f t="shared" ca="1" si="1"/>
        <v>Percentage of CHWs who are to be equipped</v>
      </c>
      <c r="C8" s="51" t="s">
        <v>558</v>
      </c>
      <c r="D8" s="87" t="s">
        <v>756</v>
      </c>
      <c r="E8" s="86" t="s">
        <v>757</v>
      </c>
      <c r="F8" s="40"/>
      <c r="G8" s="53" t="s">
        <v>888</v>
      </c>
      <c r="H8" s="66" t="s">
        <v>895</v>
      </c>
      <c r="I8" s="86" t="s">
        <v>874</v>
      </c>
      <c r="J8" s="40"/>
      <c r="L8" t="str">
        <f t="shared" ca="1" si="2"/>
        <v>Angola</v>
      </c>
      <c r="M8" t="s">
        <v>43</v>
      </c>
      <c r="N8" t="s">
        <v>43</v>
      </c>
      <c r="O8" t="s">
        <v>43</v>
      </c>
    </row>
    <row r="9" spans="1:29" x14ac:dyDescent="0.35">
      <c r="A9" s="27" t="str">
        <f t="shared" ca="1" si="0"/>
        <v>Coverage of PPE costs</v>
      </c>
      <c r="B9" s="27" t="str">
        <f t="shared" ca="1" si="1"/>
        <v>Percentage of CHWs to be protected with PPE</v>
      </c>
      <c r="C9" s="52" t="s">
        <v>559</v>
      </c>
      <c r="D9" s="87" t="s">
        <v>767</v>
      </c>
      <c r="E9" s="86" t="s">
        <v>758</v>
      </c>
      <c r="F9" s="40"/>
      <c r="G9" s="53" t="s">
        <v>889</v>
      </c>
      <c r="H9" s="66" t="s">
        <v>896</v>
      </c>
      <c r="I9" s="86" t="s">
        <v>875</v>
      </c>
      <c r="J9" s="40"/>
      <c r="L9" t="str">
        <f ca="1">OFFSET($M9,0,LangOffset,1,1)</f>
        <v>Antigua and Barbuda</v>
      </c>
      <c r="M9" t="s">
        <v>44</v>
      </c>
      <c r="N9" t="s">
        <v>293</v>
      </c>
      <c r="O9" t="s">
        <v>294</v>
      </c>
    </row>
    <row r="10" spans="1:29" x14ac:dyDescent="0.35">
      <c r="A10" s="27" t="str">
        <f t="shared" ref="A10:A15" ca="1" si="3">OFFSET(C10,0,LangOffset,1,1)</f>
        <v>Coverage of commodity costs</v>
      </c>
      <c r="B10" s="27" t="str">
        <f t="shared" ca="1" si="1"/>
        <v>Percentageof CHWs to be provided commodities (e.g., condoms, lubricant per the CHW package of services)</v>
      </c>
      <c r="C10" s="51" t="s">
        <v>595</v>
      </c>
      <c r="D10" s="88" t="s">
        <v>768</v>
      </c>
      <c r="E10" s="86" t="s">
        <v>759</v>
      </c>
      <c r="G10" s="51" t="s">
        <v>897</v>
      </c>
      <c r="H10" s="86" t="s">
        <v>898</v>
      </c>
      <c r="I10" s="86" t="s">
        <v>899</v>
      </c>
      <c r="L10" t="str">
        <f t="shared" ca="1" si="2"/>
        <v>Argentina</v>
      </c>
      <c r="M10" t="s">
        <v>45</v>
      </c>
      <c r="N10" t="s">
        <v>295</v>
      </c>
      <c r="O10" t="s">
        <v>45</v>
      </c>
    </row>
    <row r="11" spans="1:29" x14ac:dyDescent="0.35">
      <c r="A11" s="27" t="str">
        <f t="shared" ca="1" si="3"/>
        <v>Coverage of referral / counter-referral costs</v>
      </c>
      <c r="B11" s="27" t="str">
        <f t="shared" ref="B11:B12" ca="1" si="4">OFFSET(G11,0,LangOffset,1,1)</f>
        <v>Percentage of CHWs to be supported for referral / counter-referral</v>
      </c>
      <c r="C11" s="51" t="s">
        <v>596</v>
      </c>
      <c r="D11" s="88" t="s">
        <v>760</v>
      </c>
      <c r="E11" s="86" t="s">
        <v>869</v>
      </c>
      <c r="G11" s="52" t="s">
        <v>890</v>
      </c>
      <c r="H11" s="86" t="s">
        <v>866</v>
      </c>
      <c r="I11" s="86" t="s">
        <v>876</v>
      </c>
      <c r="L11" t="str">
        <f t="shared" ca="1" si="2"/>
        <v>Armenia</v>
      </c>
      <c r="M11" t="s">
        <v>46</v>
      </c>
      <c r="N11" t="s">
        <v>296</v>
      </c>
      <c r="O11" t="s">
        <v>46</v>
      </c>
    </row>
    <row r="12" spans="1:29" x14ac:dyDescent="0.35">
      <c r="A12" s="27" t="str">
        <f t="shared" ca="1" si="3"/>
        <v>Coverage of health management information system, surveillance and M&amp;E costs</v>
      </c>
      <c r="B12" s="27" t="str">
        <f t="shared" ca="1" si="4"/>
        <v>Percentage of CHWs to be supported with Health management information system, surveillance and M&amp;E</v>
      </c>
      <c r="C12" s="57" t="s">
        <v>651</v>
      </c>
      <c r="D12" s="88" t="s">
        <v>761</v>
      </c>
      <c r="E12" s="86" t="s">
        <v>871</v>
      </c>
      <c r="G12" s="51" t="s">
        <v>891</v>
      </c>
      <c r="H12" s="86" t="s">
        <v>769</v>
      </c>
      <c r="I12" s="86" t="s">
        <v>879</v>
      </c>
      <c r="L12" t="str">
        <f t="shared" ca="1" si="2"/>
        <v>Aruba</v>
      </c>
      <c r="M12" t="s">
        <v>47</v>
      </c>
      <c r="N12" t="s">
        <v>47</v>
      </c>
      <c r="O12" t="s">
        <v>47</v>
      </c>
    </row>
    <row r="13" spans="1:29" x14ac:dyDescent="0.35">
      <c r="A13" s="27" t="str">
        <f t="shared" ca="1" si="3"/>
        <v>Non-malaria iCCM commodities (first line antibiotics for simple pneumonia among children 2-59 months of age as part of iCCM)</v>
      </c>
      <c r="B13" s="27" t="str">
        <f t="shared" ref="B13:B14" ca="1" si="5">OFFSET(G13,0,LangOffset,1,1)</f>
        <v>Proportion of children 2-59 months with suspected pneumonia (fast breathing) that received first line antibiotic treatment in the community</v>
      </c>
      <c r="C13" s="55" t="s">
        <v>606</v>
      </c>
      <c r="D13" s="88" t="s">
        <v>762</v>
      </c>
      <c r="E13" s="86" t="s">
        <v>763</v>
      </c>
      <c r="G13" s="55" t="s">
        <v>605</v>
      </c>
      <c r="H13" s="86" t="s">
        <v>770</v>
      </c>
      <c r="I13" s="86" t="s">
        <v>771</v>
      </c>
      <c r="L13" t="str">
        <f t="shared" ca="1" si="2"/>
        <v>Australia</v>
      </c>
      <c r="M13" t="s">
        <v>48</v>
      </c>
      <c r="N13" t="s">
        <v>297</v>
      </c>
      <c r="O13" t="s">
        <v>48</v>
      </c>
    </row>
    <row r="14" spans="1:29" x14ac:dyDescent="0.35">
      <c r="A14" s="27" t="str">
        <f t="shared" ca="1" si="3"/>
        <v>CHW Programmatic Gap Table 11: non-malaria iCCM commodities (oral rehydration salts and zinc for treatment of diarrhea among children 2-59 months of age as part of iCCM)</v>
      </c>
      <c r="B14" s="27" t="str">
        <f t="shared" ca="1" si="5"/>
        <v>Proportion of children 2-59 months with diarrhea that received oral rehydration salts and zinc treatment in the community</v>
      </c>
      <c r="C14" s="57" t="s">
        <v>652</v>
      </c>
      <c r="D14" s="88" t="s">
        <v>764</v>
      </c>
      <c r="E14" s="86" t="s">
        <v>870</v>
      </c>
      <c r="G14" s="52" t="s">
        <v>607</v>
      </c>
      <c r="H14" s="86" t="s">
        <v>692</v>
      </c>
      <c r="I14" s="86" t="s">
        <v>693</v>
      </c>
      <c r="L14" t="str">
        <f t="shared" ca="1" si="2"/>
        <v>Austria</v>
      </c>
      <c r="M14" t="s">
        <v>49</v>
      </c>
      <c r="N14" t="s">
        <v>298</v>
      </c>
      <c r="O14" t="s">
        <v>49</v>
      </c>
    </row>
    <row r="15" spans="1:29" x14ac:dyDescent="0.35">
      <c r="A15" s="27" t="str">
        <f t="shared" ca="1" si="3"/>
        <v>Malaria - Case management</v>
      </c>
      <c r="B15" s="27">
        <f t="shared" ref="B15" ca="1" si="6">OFFSET(G15,0,LangOffset,1,1)</f>
        <v>0</v>
      </c>
      <c r="C15" s="55" t="s">
        <v>613</v>
      </c>
      <c r="D15" s="88" t="s">
        <v>765</v>
      </c>
      <c r="E15" s="86" t="s">
        <v>766</v>
      </c>
      <c r="L15" t="str">
        <f t="shared" ca="1" si="2"/>
        <v>Azerbaijan</v>
      </c>
      <c r="M15" t="s">
        <v>50</v>
      </c>
      <c r="N15" t="s">
        <v>299</v>
      </c>
      <c r="O15" t="s">
        <v>300</v>
      </c>
    </row>
    <row r="16" spans="1:29" x14ac:dyDescent="0.35">
      <c r="L16" t="str">
        <f t="shared" ca="1" si="2"/>
        <v>Bahamas</v>
      </c>
      <c r="M16" t="s">
        <v>51</v>
      </c>
      <c r="N16" t="s">
        <v>51</v>
      </c>
      <c r="O16" t="s">
        <v>301</v>
      </c>
    </row>
    <row r="17" spans="3:15" x14ac:dyDescent="0.35">
      <c r="L17" t="str">
        <f t="shared" ca="1" si="2"/>
        <v>Bahrain</v>
      </c>
      <c r="M17" t="s">
        <v>52</v>
      </c>
      <c r="N17" t="s">
        <v>302</v>
      </c>
      <c r="O17" t="s">
        <v>303</v>
      </c>
    </row>
    <row r="18" spans="3:15" x14ac:dyDescent="0.35">
      <c r="L18" t="str">
        <f t="shared" ca="1" si="2"/>
        <v>Bangladesh</v>
      </c>
      <c r="M18" t="s">
        <v>53</v>
      </c>
      <c r="N18" t="s">
        <v>53</v>
      </c>
      <c r="O18" t="s">
        <v>53</v>
      </c>
    </row>
    <row r="19" spans="3:15" x14ac:dyDescent="0.35">
      <c r="L19" t="str">
        <f t="shared" ca="1" si="2"/>
        <v>Barbados</v>
      </c>
      <c r="M19" t="s">
        <v>54</v>
      </c>
      <c r="N19" t="s">
        <v>304</v>
      </c>
      <c r="O19" t="s">
        <v>54</v>
      </c>
    </row>
    <row r="20" spans="3:15" x14ac:dyDescent="0.35">
      <c r="L20" t="str">
        <f t="shared" ca="1" si="2"/>
        <v>Belarus</v>
      </c>
      <c r="M20" t="s">
        <v>55</v>
      </c>
      <c r="N20" t="s">
        <v>305</v>
      </c>
      <c r="O20" t="s">
        <v>306</v>
      </c>
    </row>
    <row r="21" spans="3:15" x14ac:dyDescent="0.35">
      <c r="L21" t="str">
        <f t="shared" ca="1" si="2"/>
        <v>Belgium</v>
      </c>
      <c r="M21" t="s">
        <v>56</v>
      </c>
      <c r="N21" t="s">
        <v>307</v>
      </c>
      <c r="O21" t="s">
        <v>308</v>
      </c>
    </row>
    <row r="22" spans="3:15" x14ac:dyDescent="0.35">
      <c r="L22" t="str">
        <f t="shared" ca="1" si="2"/>
        <v>Belize</v>
      </c>
      <c r="M22" t="s">
        <v>57</v>
      </c>
      <c r="N22" t="s">
        <v>57</v>
      </c>
      <c r="O22" t="s">
        <v>309</v>
      </c>
    </row>
    <row r="23" spans="3:15" x14ac:dyDescent="0.35">
      <c r="L23" t="str">
        <f t="shared" ca="1" si="2"/>
        <v>Benin</v>
      </c>
      <c r="M23" t="s">
        <v>58</v>
      </c>
      <c r="N23" t="s">
        <v>310</v>
      </c>
      <c r="O23" t="s">
        <v>58</v>
      </c>
    </row>
    <row r="24" spans="3:15" x14ac:dyDescent="0.35">
      <c r="L24" t="str">
        <f t="shared" ca="1" si="2"/>
        <v>Bhutan</v>
      </c>
      <c r="M24" t="s">
        <v>59</v>
      </c>
      <c r="N24" t="s">
        <v>311</v>
      </c>
      <c r="O24" t="s">
        <v>312</v>
      </c>
    </row>
    <row r="25" spans="3:15" x14ac:dyDescent="0.35">
      <c r="C25" s="26"/>
      <c r="L25" t="str">
        <f t="shared" ca="1" si="2"/>
        <v>Bolivia (Plurinational State)</v>
      </c>
      <c r="M25" t="s">
        <v>60</v>
      </c>
      <c r="N25" t="s">
        <v>313</v>
      </c>
      <c r="O25" t="s">
        <v>314</v>
      </c>
    </row>
    <row r="26" spans="3:15" x14ac:dyDescent="0.35">
      <c r="L26" t="str">
        <f t="shared" ca="1" si="2"/>
        <v>Bosnia and Herzegovina</v>
      </c>
      <c r="M26" t="s">
        <v>61</v>
      </c>
      <c r="N26" t="s">
        <v>315</v>
      </c>
      <c r="O26" t="s">
        <v>316</v>
      </c>
    </row>
    <row r="27" spans="3:15" x14ac:dyDescent="0.35">
      <c r="L27" t="str">
        <f t="shared" ca="1" si="2"/>
        <v>Botswana</v>
      </c>
      <c r="M27" t="s">
        <v>62</v>
      </c>
      <c r="N27" t="s">
        <v>62</v>
      </c>
      <c r="O27" t="s">
        <v>62</v>
      </c>
    </row>
    <row r="28" spans="3:15" x14ac:dyDescent="0.35">
      <c r="L28" t="str">
        <f t="shared" ca="1" si="2"/>
        <v>Brazil</v>
      </c>
      <c r="M28" t="s">
        <v>63</v>
      </c>
      <c r="N28" t="s">
        <v>317</v>
      </c>
      <c r="O28" t="s">
        <v>318</v>
      </c>
    </row>
    <row r="29" spans="3:15" x14ac:dyDescent="0.35">
      <c r="L29" t="str">
        <f t="shared" ca="1" si="2"/>
        <v>Brunei Darussalam</v>
      </c>
      <c r="M29" t="s">
        <v>64</v>
      </c>
      <c r="N29" t="s">
        <v>319</v>
      </c>
      <c r="O29" t="s">
        <v>64</v>
      </c>
    </row>
    <row r="30" spans="3:15" x14ac:dyDescent="0.35">
      <c r="L30" t="str">
        <f t="shared" ca="1" si="2"/>
        <v>Bulgaria</v>
      </c>
      <c r="M30" t="s">
        <v>65</v>
      </c>
      <c r="N30" t="s">
        <v>320</v>
      </c>
      <c r="O30" t="s">
        <v>65</v>
      </c>
    </row>
    <row r="31" spans="3:15" x14ac:dyDescent="0.35">
      <c r="L31" t="str">
        <f t="shared" ca="1" si="2"/>
        <v>Burkina Faso</v>
      </c>
      <c r="M31" t="s">
        <v>66</v>
      </c>
      <c r="N31" t="s">
        <v>66</v>
      </c>
      <c r="O31" t="s">
        <v>66</v>
      </c>
    </row>
    <row r="32" spans="3:15" x14ac:dyDescent="0.35">
      <c r="L32" t="str">
        <f t="shared" ca="1" si="2"/>
        <v>Burundi</v>
      </c>
      <c r="M32" t="s">
        <v>67</v>
      </c>
      <c r="N32" t="s">
        <v>67</v>
      </c>
      <c r="O32" t="s">
        <v>67</v>
      </c>
    </row>
    <row r="33" spans="12:15" x14ac:dyDescent="0.35">
      <c r="L33" t="str">
        <f t="shared" ca="1" si="2"/>
        <v>Cabo Verde</v>
      </c>
      <c r="M33" t="s">
        <v>321</v>
      </c>
      <c r="N33" t="s">
        <v>321</v>
      </c>
      <c r="O33" t="s">
        <v>321</v>
      </c>
    </row>
    <row r="34" spans="12:15" x14ac:dyDescent="0.35">
      <c r="L34" t="str">
        <f t="shared" ca="1" si="2"/>
        <v>Cambodia</v>
      </c>
      <c r="M34" t="s">
        <v>68</v>
      </c>
      <c r="N34" t="s">
        <v>322</v>
      </c>
      <c r="O34" t="s">
        <v>323</v>
      </c>
    </row>
    <row r="35" spans="12:15" x14ac:dyDescent="0.35">
      <c r="L35" t="str">
        <f t="shared" ca="1" si="2"/>
        <v>Cameroon</v>
      </c>
      <c r="M35" t="s">
        <v>69</v>
      </c>
      <c r="N35" t="s">
        <v>324</v>
      </c>
      <c r="O35" t="s">
        <v>325</v>
      </c>
    </row>
    <row r="36" spans="12:15" x14ac:dyDescent="0.35">
      <c r="L36" t="str">
        <f t="shared" ca="1" si="2"/>
        <v>Canada</v>
      </c>
      <c r="M36" t="s">
        <v>70</v>
      </c>
      <c r="N36" t="s">
        <v>70</v>
      </c>
      <c r="O36" t="s">
        <v>326</v>
      </c>
    </row>
    <row r="37" spans="12:15" x14ac:dyDescent="0.35">
      <c r="L37" t="str">
        <f t="shared" ca="1" si="2"/>
        <v>Central African Republic</v>
      </c>
      <c r="M37" t="s">
        <v>71</v>
      </c>
      <c r="N37" t="s">
        <v>327</v>
      </c>
      <c r="O37" t="s">
        <v>328</v>
      </c>
    </row>
    <row r="38" spans="12:15" x14ac:dyDescent="0.35">
      <c r="L38" t="str">
        <f t="shared" ca="1" si="2"/>
        <v>Chad</v>
      </c>
      <c r="M38" t="s">
        <v>72</v>
      </c>
      <c r="N38" t="s">
        <v>329</v>
      </c>
      <c r="O38" t="s">
        <v>72</v>
      </c>
    </row>
    <row r="39" spans="12:15" x14ac:dyDescent="0.35">
      <c r="L39" t="str">
        <f t="shared" ca="1" si="2"/>
        <v>Chile</v>
      </c>
      <c r="M39" t="s">
        <v>73</v>
      </c>
      <c r="N39" t="s">
        <v>330</v>
      </c>
      <c r="O39" t="s">
        <v>73</v>
      </c>
    </row>
    <row r="40" spans="12:15" x14ac:dyDescent="0.35">
      <c r="L40" t="str">
        <f t="shared" ca="1" si="2"/>
        <v>China</v>
      </c>
      <c r="M40" t="s">
        <v>74</v>
      </c>
      <c r="N40" t="s">
        <v>331</v>
      </c>
      <c r="O40" t="s">
        <v>74</v>
      </c>
    </row>
    <row r="41" spans="12:15" x14ac:dyDescent="0.35">
      <c r="L41" t="str">
        <f t="shared" ca="1" si="2"/>
        <v>Colombia</v>
      </c>
      <c r="M41" t="s">
        <v>75</v>
      </c>
      <c r="N41" t="s">
        <v>332</v>
      </c>
      <c r="O41" t="s">
        <v>75</v>
      </c>
    </row>
    <row r="42" spans="12:15" x14ac:dyDescent="0.35">
      <c r="L42" t="str">
        <f t="shared" ca="1" si="2"/>
        <v>Comoros</v>
      </c>
      <c r="M42" t="s">
        <v>76</v>
      </c>
      <c r="N42" t="s">
        <v>333</v>
      </c>
      <c r="O42" t="s">
        <v>334</v>
      </c>
    </row>
    <row r="43" spans="12:15" x14ac:dyDescent="0.35">
      <c r="L43" t="str">
        <f t="shared" ca="1" si="2"/>
        <v>Congo</v>
      </c>
      <c r="M43" t="s">
        <v>77</v>
      </c>
      <c r="N43" t="s">
        <v>77</v>
      </c>
      <c r="O43" t="s">
        <v>77</v>
      </c>
    </row>
    <row r="44" spans="12:15" x14ac:dyDescent="0.35">
      <c r="L44" t="str">
        <f t="shared" ca="1" si="2"/>
        <v>Congo (Democratic Republic)</v>
      </c>
      <c r="M44" t="s">
        <v>78</v>
      </c>
      <c r="N44" t="s">
        <v>335</v>
      </c>
      <c r="O44" t="s">
        <v>336</v>
      </c>
    </row>
    <row r="45" spans="12:15" x14ac:dyDescent="0.35">
      <c r="L45" t="str">
        <f t="shared" ca="1" si="2"/>
        <v>Cook Islands</v>
      </c>
      <c r="M45" t="s">
        <v>79</v>
      </c>
      <c r="N45" t="s">
        <v>337</v>
      </c>
      <c r="O45" t="s">
        <v>338</v>
      </c>
    </row>
    <row r="46" spans="12:15" x14ac:dyDescent="0.35">
      <c r="L46" t="str">
        <f t="shared" ca="1" si="2"/>
        <v>Costa Rica</v>
      </c>
      <c r="M46" t="s">
        <v>80</v>
      </c>
      <c r="N46" t="s">
        <v>80</v>
      </c>
      <c r="O46" t="s">
        <v>80</v>
      </c>
    </row>
    <row r="47" spans="12:15" x14ac:dyDescent="0.35">
      <c r="L47" t="str">
        <f t="shared" ca="1" si="2"/>
        <v>Côte d'Ivoire</v>
      </c>
      <c r="M47" t="s">
        <v>81</v>
      </c>
      <c r="N47" t="s">
        <v>81</v>
      </c>
      <c r="O47" t="s">
        <v>81</v>
      </c>
    </row>
    <row r="48" spans="12:15" x14ac:dyDescent="0.35">
      <c r="L48" t="str">
        <f t="shared" ca="1" si="2"/>
        <v>Croatia</v>
      </c>
      <c r="M48" t="s">
        <v>82</v>
      </c>
      <c r="N48" t="s">
        <v>339</v>
      </c>
      <c r="O48" t="s">
        <v>340</v>
      </c>
    </row>
    <row r="49" spans="12:15" x14ac:dyDescent="0.35">
      <c r="L49" t="str">
        <f t="shared" ca="1" si="2"/>
        <v>Cuba</v>
      </c>
      <c r="M49" t="s">
        <v>83</v>
      </c>
      <c r="N49" t="s">
        <v>83</v>
      </c>
      <c r="O49" t="s">
        <v>83</v>
      </c>
    </row>
    <row r="50" spans="12:15" x14ac:dyDescent="0.35">
      <c r="L50" t="str">
        <f t="shared" ca="1" si="2"/>
        <v>Curacao</v>
      </c>
      <c r="M50" t="s">
        <v>241</v>
      </c>
      <c r="N50" t="s">
        <v>341</v>
      </c>
      <c r="O50" t="s">
        <v>341</v>
      </c>
    </row>
    <row r="51" spans="12:15" x14ac:dyDescent="0.35">
      <c r="L51" t="str">
        <f t="shared" ca="1" si="2"/>
        <v>Cyprus</v>
      </c>
      <c r="M51" t="s">
        <v>84</v>
      </c>
      <c r="N51" t="s">
        <v>342</v>
      </c>
      <c r="O51" t="s">
        <v>343</v>
      </c>
    </row>
    <row r="52" spans="12:15" x14ac:dyDescent="0.35">
      <c r="L52" t="str">
        <f t="shared" ca="1" si="2"/>
        <v>Czechia</v>
      </c>
      <c r="M52" t="s">
        <v>246</v>
      </c>
      <c r="N52" t="s">
        <v>344</v>
      </c>
      <c r="O52" t="s">
        <v>345</v>
      </c>
    </row>
    <row r="53" spans="12:15" x14ac:dyDescent="0.35">
      <c r="L53" t="str">
        <f t="shared" ca="1" si="2"/>
        <v>Denmark</v>
      </c>
      <c r="M53" t="s">
        <v>85</v>
      </c>
      <c r="N53" t="s">
        <v>346</v>
      </c>
      <c r="O53" t="s">
        <v>347</v>
      </c>
    </row>
    <row r="54" spans="12:15" x14ac:dyDescent="0.35">
      <c r="L54" t="str">
        <f t="shared" ca="1" si="2"/>
        <v>Djibouti</v>
      </c>
      <c r="M54" t="s">
        <v>86</v>
      </c>
      <c r="N54" t="s">
        <v>86</v>
      </c>
      <c r="O54" t="s">
        <v>86</v>
      </c>
    </row>
    <row r="55" spans="12:15" x14ac:dyDescent="0.35">
      <c r="L55" t="str">
        <f t="shared" ca="1" si="2"/>
        <v>Dominica</v>
      </c>
      <c r="M55" t="s">
        <v>87</v>
      </c>
      <c r="N55" t="s">
        <v>348</v>
      </c>
      <c r="O55" t="s">
        <v>87</v>
      </c>
    </row>
    <row r="56" spans="12:15" x14ac:dyDescent="0.35">
      <c r="L56" t="str">
        <f t="shared" ca="1" si="2"/>
        <v>Dominican Republic</v>
      </c>
      <c r="M56" t="s">
        <v>88</v>
      </c>
      <c r="N56" t="s">
        <v>349</v>
      </c>
      <c r="O56" t="s">
        <v>350</v>
      </c>
    </row>
    <row r="57" spans="12:15" x14ac:dyDescent="0.35">
      <c r="L57" t="str">
        <f t="shared" ca="1" si="2"/>
        <v>Ecuador</v>
      </c>
      <c r="M57" t="s">
        <v>89</v>
      </c>
      <c r="N57" t="s">
        <v>351</v>
      </c>
      <c r="O57" t="s">
        <v>89</v>
      </c>
    </row>
    <row r="58" spans="12:15" x14ac:dyDescent="0.35">
      <c r="L58" t="str">
        <f t="shared" ca="1" si="2"/>
        <v>Egypt</v>
      </c>
      <c r="M58" t="s">
        <v>90</v>
      </c>
      <c r="N58" t="s">
        <v>352</v>
      </c>
      <c r="O58" t="s">
        <v>353</v>
      </c>
    </row>
    <row r="59" spans="12:15" x14ac:dyDescent="0.35">
      <c r="L59" t="str">
        <f t="shared" ca="1" si="2"/>
        <v>El Salvador</v>
      </c>
      <c r="M59" t="s">
        <v>91</v>
      </c>
      <c r="N59" t="s">
        <v>354</v>
      </c>
      <c r="O59" t="s">
        <v>91</v>
      </c>
    </row>
    <row r="60" spans="12:15" x14ac:dyDescent="0.35">
      <c r="L60" t="str">
        <f t="shared" ca="1" si="2"/>
        <v>Equatorial Guinea</v>
      </c>
      <c r="M60" t="s">
        <v>92</v>
      </c>
      <c r="N60" t="s">
        <v>355</v>
      </c>
      <c r="O60" t="s">
        <v>356</v>
      </c>
    </row>
    <row r="61" spans="12:15" x14ac:dyDescent="0.35">
      <c r="L61" t="str">
        <f t="shared" ca="1" si="2"/>
        <v>Eritrea</v>
      </c>
      <c r="M61" t="s">
        <v>93</v>
      </c>
      <c r="N61" t="s">
        <v>357</v>
      </c>
      <c r="O61" t="s">
        <v>93</v>
      </c>
    </row>
    <row r="62" spans="12:15" x14ac:dyDescent="0.35">
      <c r="L62" t="str">
        <f t="shared" ca="1" si="2"/>
        <v>Estonia</v>
      </c>
      <c r="M62" t="s">
        <v>94</v>
      </c>
      <c r="N62" t="s">
        <v>358</v>
      </c>
      <c r="O62" t="s">
        <v>94</v>
      </c>
    </row>
    <row r="63" spans="12:15" x14ac:dyDescent="0.35">
      <c r="L63" t="str">
        <f t="shared" ca="1" si="2"/>
        <v>Eswatini</v>
      </c>
      <c r="M63" t="s">
        <v>359</v>
      </c>
      <c r="N63" t="s">
        <v>359</v>
      </c>
      <c r="O63" t="s">
        <v>359</v>
      </c>
    </row>
    <row r="64" spans="12:15" x14ac:dyDescent="0.35">
      <c r="L64" t="str">
        <f t="shared" ca="1" si="2"/>
        <v>Ethiopia</v>
      </c>
      <c r="M64" t="s">
        <v>95</v>
      </c>
      <c r="N64" t="s">
        <v>360</v>
      </c>
      <c r="O64" t="s">
        <v>361</v>
      </c>
    </row>
    <row r="65" spans="12:15" x14ac:dyDescent="0.35">
      <c r="L65" t="str">
        <f t="shared" ca="1" si="2"/>
        <v>Faeroe Islands</v>
      </c>
      <c r="M65" t="s">
        <v>96</v>
      </c>
      <c r="N65" t="s">
        <v>362</v>
      </c>
      <c r="O65" t="s">
        <v>363</v>
      </c>
    </row>
    <row r="66" spans="12:15" x14ac:dyDescent="0.35">
      <c r="L66" t="str">
        <f t="shared" ca="1" si="2"/>
        <v>Fiji</v>
      </c>
      <c r="M66" t="s">
        <v>97</v>
      </c>
      <c r="N66" t="s">
        <v>364</v>
      </c>
      <c r="O66" t="s">
        <v>97</v>
      </c>
    </row>
    <row r="67" spans="12:15" x14ac:dyDescent="0.35">
      <c r="L67" t="str">
        <f t="shared" ref="L67:L130" ca="1" si="7">OFFSET($M67,0,LangOffset,1,1)</f>
        <v>Finland</v>
      </c>
      <c r="M67" t="s">
        <v>98</v>
      </c>
      <c r="N67" t="s">
        <v>365</v>
      </c>
      <c r="O67" t="s">
        <v>366</v>
      </c>
    </row>
    <row r="68" spans="12:15" x14ac:dyDescent="0.35">
      <c r="L68" t="str">
        <f t="shared" ca="1" si="7"/>
        <v>France</v>
      </c>
      <c r="M68" t="s">
        <v>99</v>
      </c>
      <c r="N68" t="s">
        <v>99</v>
      </c>
      <c r="O68" t="s">
        <v>367</v>
      </c>
    </row>
    <row r="69" spans="12:15" x14ac:dyDescent="0.35">
      <c r="L69" t="str">
        <f t="shared" ca="1" si="7"/>
        <v>Gabon</v>
      </c>
      <c r="M69" t="s">
        <v>100</v>
      </c>
      <c r="N69" t="s">
        <v>100</v>
      </c>
      <c r="O69" t="s">
        <v>368</v>
      </c>
    </row>
    <row r="70" spans="12:15" x14ac:dyDescent="0.35">
      <c r="L70" t="str">
        <f t="shared" ca="1" si="7"/>
        <v>Gambia</v>
      </c>
      <c r="M70" t="s">
        <v>101</v>
      </c>
      <c r="N70" t="s">
        <v>369</v>
      </c>
      <c r="O70" t="s">
        <v>101</v>
      </c>
    </row>
    <row r="71" spans="12:15" x14ac:dyDescent="0.35">
      <c r="L71" t="str">
        <f t="shared" ca="1" si="7"/>
        <v>Georgia</v>
      </c>
      <c r="M71" t="s">
        <v>102</v>
      </c>
      <c r="N71" t="s">
        <v>370</v>
      </c>
      <c r="O71" t="s">
        <v>102</v>
      </c>
    </row>
    <row r="72" spans="12:15" x14ac:dyDescent="0.35">
      <c r="L72" t="str">
        <f t="shared" ca="1" si="7"/>
        <v>Germany</v>
      </c>
      <c r="M72" t="s">
        <v>103</v>
      </c>
      <c r="N72" t="s">
        <v>371</v>
      </c>
      <c r="O72" t="s">
        <v>372</v>
      </c>
    </row>
    <row r="73" spans="12:15" x14ac:dyDescent="0.35">
      <c r="L73" t="str">
        <f t="shared" ca="1" si="7"/>
        <v>Ghana</v>
      </c>
      <c r="M73" t="s">
        <v>104</v>
      </c>
      <c r="N73" t="s">
        <v>104</v>
      </c>
      <c r="O73" t="s">
        <v>104</v>
      </c>
    </row>
    <row r="74" spans="12:15" x14ac:dyDescent="0.35">
      <c r="L74" t="str">
        <f t="shared" ca="1" si="7"/>
        <v>Greece</v>
      </c>
      <c r="M74" t="s">
        <v>105</v>
      </c>
      <c r="N74" t="s">
        <v>373</v>
      </c>
      <c r="O74" t="s">
        <v>374</v>
      </c>
    </row>
    <row r="75" spans="12:15" x14ac:dyDescent="0.35">
      <c r="L75" t="str">
        <f t="shared" ca="1" si="7"/>
        <v>Greenland</v>
      </c>
      <c r="M75" t="s">
        <v>106</v>
      </c>
      <c r="N75" t="s">
        <v>375</v>
      </c>
      <c r="O75" t="s">
        <v>376</v>
      </c>
    </row>
    <row r="76" spans="12:15" x14ac:dyDescent="0.35">
      <c r="L76" t="str">
        <f t="shared" ca="1" si="7"/>
        <v>Grenada</v>
      </c>
      <c r="M76" t="s">
        <v>107</v>
      </c>
      <c r="N76" t="s">
        <v>377</v>
      </c>
      <c r="O76" t="s">
        <v>378</v>
      </c>
    </row>
    <row r="77" spans="12:15" x14ac:dyDescent="0.35">
      <c r="L77" t="str">
        <f t="shared" ca="1" si="7"/>
        <v>Guatemala</v>
      </c>
      <c r="M77" t="s">
        <v>108</v>
      </c>
      <c r="N77" t="s">
        <v>108</v>
      </c>
      <c r="O77" t="s">
        <v>108</v>
      </c>
    </row>
    <row r="78" spans="12:15" x14ac:dyDescent="0.35">
      <c r="L78" t="str">
        <f t="shared" ca="1" si="7"/>
        <v>Guinea</v>
      </c>
      <c r="M78" t="s">
        <v>109</v>
      </c>
      <c r="N78" t="s">
        <v>379</v>
      </c>
      <c r="O78" t="s">
        <v>109</v>
      </c>
    </row>
    <row r="79" spans="12:15" x14ac:dyDescent="0.35">
      <c r="L79" t="str">
        <f t="shared" ca="1" si="7"/>
        <v>Guinea-Bissau</v>
      </c>
      <c r="M79" t="s">
        <v>110</v>
      </c>
      <c r="N79" t="s">
        <v>380</v>
      </c>
      <c r="O79" t="s">
        <v>381</v>
      </c>
    </row>
    <row r="80" spans="12:15" x14ac:dyDescent="0.35">
      <c r="L80" t="str">
        <f t="shared" ca="1" si="7"/>
        <v>Guyana</v>
      </c>
      <c r="M80" t="s">
        <v>111</v>
      </c>
      <c r="N80" t="s">
        <v>111</v>
      </c>
      <c r="O80" t="s">
        <v>111</v>
      </c>
    </row>
    <row r="81" spans="12:15" x14ac:dyDescent="0.35">
      <c r="L81" t="str">
        <f t="shared" ca="1" si="7"/>
        <v>Haiti</v>
      </c>
      <c r="M81" t="s">
        <v>112</v>
      </c>
      <c r="N81" t="s">
        <v>382</v>
      </c>
      <c r="O81" t="s">
        <v>383</v>
      </c>
    </row>
    <row r="82" spans="12:15" x14ac:dyDescent="0.35">
      <c r="L82" t="str">
        <f t="shared" ca="1" si="7"/>
        <v>Holy See</v>
      </c>
      <c r="M82" t="s">
        <v>113</v>
      </c>
      <c r="N82" t="s">
        <v>384</v>
      </c>
      <c r="O82" t="s">
        <v>385</v>
      </c>
    </row>
    <row r="83" spans="12:15" x14ac:dyDescent="0.35">
      <c r="L83" t="str">
        <f t="shared" ca="1" si="7"/>
        <v>Honduras</v>
      </c>
      <c r="M83" t="s">
        <v>114</v>
      </c>
      <c r="N83" t="s">
        <v>114</v>
      </c>
      <c r="O83" t="s">
        <v>114</v>
      </c>
    </row>
    <row r="84" spans="12:15" x14ac:dyDescent="0.35">
      <c r="L84" t="str">
        <f t="shared" ca="1" si="7"/>
        <v>Hungary</v>
      </c>
      <c r="M84" t="s">
        <v>115</v>
      </c>
      <c r="N84" t="s">
        <v>386</v>
      </c>
      <c r="O84" t="s">
        <v>387</v>
      </c>
    </row>
    <row r="85" spans="12:15" x14ac:dyDescent="0.35">
      <c r="L85" t="str">
        <f t="shared" ca="1" si="7"/>
        <v>Iceland</v>
      </c>
      <c r="M85" t="s">
        <v>116</v>
      </c>
      <c r="N85" t="s">
        <v>388</v>
      </c>
      <c r="O85" t="s">
        <v>389</v>
      </c>
    </row>
    <row r="86" spans="12:15" x14ac:dyDescent="0.35">
      <c r="L86" t="str">
        <f t="shared" ca="1" si="7"/>
        <v>India</v>
      </c>
      <c r="M86" t="s">
        <v>117</v>
      </c>
      <c r="N86" t="s">
        <v>390</v>
      </c>
      <c r="O86" t="s">
        <v>117</v>
      </c>
    </row>
    <row r="87" spans="12:15" x14ac:dyDescent="0.35">
      <c r="L87" t="str">
        <f t="shared" ca="1" si="7"/>
        <v>Indonesia</v>
      </c>
      <c r="M87" t="s">
        <v>118</v>
      </c>
      <c r="N87" t="s">
        <v>391</v>
      </c>
      <c r="O87" t="s">
        <v>118</v>
      </c>
    </row>
    <row r="88" spans="12:15" x14ac:dyDescent="0.35">
      <c r="L88" t="str">
        <f t="shared" ca="1" si="7"/>
        <v>Iran (Islamic Republic)</v>
      </c>
      <c r="M88" t="s">
        <v>119</v>
      </c>
      <c r="N88" t="s">
        <v>392</v>
      </c>
      <c r="O88" t="s">
        <v>393</v>
      </c>
    </row>
    <row r="89" spans="12:15" x14ac:dyDescent="0.35">
      <c r="L89" t="str">
        <f t="shared" ca="1" si="7"/>
        <v>Iraq</v>
      </c>
      <c r="M89" t="s">
        <v>120</v>
      </c>
      <c r="N89" t="s">
        <v>394</v>
      </c>
      <c r="O89" t="s">
        <v>120</v>
      </c>
    </row>
    <row r="90" spans="12:15" x14ac:dyDescent="0.35">
      <c r="L90" t="str">
        <f t="shared" ca="1" si="7"/>
        <v>Ireland</v>
      </c>
      <c r="M90" t="s">
        <v>121</v>
      </c>
      <c r="N90" t="s">
        <v>395</v>
      </c>
      <c r="O90" t="s">
        <v>396</v>
      </c>
    </row>
    <row r="91" spans="12:15" x14ac:dyDescent="0.35">
      <c r="L91" t="str">
        <f t="shared" ca="1" si="7"/>
        <v>Israel</v>
      </c>
      <c r="M91" t="s">
        <v>122</v>
      </c>
      <c r="N91" t="s">
        <v>397</v>
      </c>
      <c r="O91" t="s">
        <v>122</v>
      </c>
    </row>
    <row r="92" spans="12:15" x14ac:dyDescent="0.35">
      <c r="L92" t="str">
        <f t="shared" ca="1" si="7"/>
        <v>Italy</v>
      </c>
      <c r="M92" t="s">
        <v>123</v>
      </c>
      <c r="N92" t="s">
        <v>398</v>
      </c>
      <c r="O92" t="s">
        <v>399</v>
      </c>
    </row>
    <row r="93" spans="12:15" x14ac:dyDescent="0.35">
      <c r="L93" t="str">
        <f t="shared" ca="1" si="7"/>
        <v>Jamaica</v>
      </c>
      <c r="M93" t="s">
        <v>124</v>
      </c>
      <c r="N93" t="s">
        <v>400</v>
      </c>
      <c r="O93" t="s">
        <v>124</v>
      </c>
    </row>
    <row r="94" spans="12:15" x14ac:dyDescent="0.35">
      <c r="L94" t="str">
        <f t="shared" ca="1" si="7"/>
        <v>Japan</v>
      </c>
      <c r="M94" t="s">
        <v>125</v>
      </c>
      <c r="N94" t="s">
        <v>401</v>
      </c>
      <c r="O94" t="s">
        <v>402</v>
      </c>
    </row>
    <row r="95" spans="12:15" x14ac:dyDescent="0.35">
      <c r="L95" t="str">
        <f t="shared" ca="1" si="7"/>
        <v>Jordan</v>
      </c>
      <c r="M95" t="s">
        <v>126</v>
      </c>
      <c r="N95" t="s">
        <v>403</v>
      </c>
      <c r="O95" t="s">
        <v>404</v>
      </c>
    </row>
    <row r="96" spans="12:15" x14ac:dyDescent="0.35">
      <c r="L96" t="str">
        <f t="shared" ca="1" si="7"/>
        <v>Kazakhstan</v>
      </c>
      <c r="M96" t="s">
        <v>127</v>
      </c>
      <c r="N96" t="s">
        <v>127</v>
      </c>
      <c r="O96" t="s">
        <v>405</v>
      </c>
    </row>
    <row r="97" spans="12:15" x14ac:dyDescent="0.35">
      <c r="L97" t="str">
        <f t="shared" ca="1" si="7"/>
        <v>Kenya</v>
      </c>
      <c r="M97" t="s">
        <v>128</v>
      </c>
      <c r="N97" t="s">
        <v>128</v>
      </c>
      <c r="O97" t="s">
        <v>128</v>
      </c>
    </row>
    <row r="98" spans="12:15" x14ac:dyDescent="0.35">
      <c r="L98" t="str">
        <f t="shared" ca="1" si="7"/>
        <v>Kiribati</v>
      </c>
      <c r="M98" t="s">
        <v>129</v>
      </c>
      <c r="N98" t="s">
        <v>129</v>
      </c>
      <c r="O98" t="s">
        <v>129</v>
      </c>
    </row>
    <row r="99" spans="12:15" x14ac:dyDescent="0.35">
      <c r="L99" t="str">
        <f t="shared" ca="1" si="7"/>
        <v>Korea (Democratic Peoples Republic)</v>
      </c>
      <c r="M99" t="s">
        <v>130</v>
      </c>
      <c r="N99" t="s">
        <v>406</v>
      </c>
      <c r="O99" t="s">
        <v>407</v>
      </c>
    </row>
    <row r="100" spans="12:15" x14ac:dyDescent="0.35">
      <c r="L100" t="str">
        <f t="shared" ca="1" si="7"/>
        <v>Korea (Republic)</v>
      </c>
      <c r="M100" t="s">
        <v>242</v>
      </c>
      <c r="N100" t="s">
        <v>408</v>
      </c>
      <c r="O100" t="s">
        <v>409</v>
      </c>
    </row>
    <row r="101" spans="12:15" x14ac:dyDescent="0.35">
      <c r="L101" t="str">
        <f t="shared" ca="1" si="7"/>
        <v>Kosovo</v>
      </c>
      <c r="M101" t="s">
        <v>131</v>
      </c>
      <c r="N101" t="s">
        <v>131</v>
      </c>
      <c r="O101" t="s">
        <v>131</v>
      </c>
    </row>
    <row r="102" spans="12:15" x14ac:dyDescent="0.35">
      <c r="L102" t="str">
        <f t="shared" ca="1" si="7"/>
        <v>Kuwait</v>
      </c>
      <c r="M102" t="s">
        <v>132</v>
      </c>
      <c r="N102" t="s">
        <v>410</v>
      </c>
      <c r="O102" t="s">
        <v>132</v>
      </c>
    </row>
    <row r="103" spans="12:15" x14ac:dyDescent="0.35">
      <c r="L103" t="str">
        <f t="shared" ca="1" si="7"/>
        <v>Kyrgyzstan</v>
      </c>
      <c r="M103" t="s">
        <v>133</v>
      </c>
      <c r="N103" t="s">
        <v>411</v>
      </c>
      <c r="O103" t="s">
        <v>412</v>
      </c>
    </row>
    <row r="104" spans="12:15" x14ac:dyDescent="0.35">
      <c r="L104" t="str">
        <f t="shared" ca="1" si="7"/>
        <v>Lao (Peoples Democratic Republic)</v>
      </c>
      <c r="M104" t="s">
        <v>134</v>
      </c>
      <c r="N104" t="s">
        <v>413</v>
      </c>
      <c r="O104" t="s">
        <v>414</v>
      </c>
    </row>
    <row r="105" spans="12:15" x14ac:dyDescent="0.35">
      <c r="L105" t="str">
        <f t="shared" ca="1" si="7"/>
        <v>Latvia</v>
      </c>
      <c r="M105" t="s">
        <v>135</v>
      </c>
      <c r="N105" t="s">
        <v>415</v>
      </c>
      <c r="O105" t="s">
        <v>416</v>
      </c>
    </row>
    <row r="106" spans="12:15" x14ac:dyDescent="0.35">
      <c r="L106" t="str">
        <f t="shared" ca="1" si="7"/>
        <v>Lebanon</v>
      </c>
      <c r="M106" t="s">
        <v>136</v>
      </c>
      <c r="N106" t="s">
        <v>417</v>
      </c>
      <c r="O106" t="s">
        <v>418</v>
      </c>
    </row>
    <row r="107" spans="12:15" x14ac:dyDescent="0.35">
      <c r="L107" t="str">
        <f t="shared" ca="1" si="7"/>
        <v>Lesotho</v>
      </c>
      <c r="M107" t="s">
        <v>137</v>
      </c>
      <c r="N107" t="s">
        <v>137</v>
      </c>
      <c r="O107" t="s">
        <v>137</v>
      </c>
    </row>
    <row r="108" spans="12:15" x14ac:dyDescent="0.35">
      <c r="L108" t="str">
        <f t="shared" ca="1" si="7"/>
        <v>Liberia</v>
      </c>
      <c r="M108" t="s">
        <v>138</v>
      </c>
      <c r="N108" t="s">
        <v>138</v>
      </c>
      <c r="O108" t="s">
        <v>138</v>
      </c>
    </row>
    <row r="109" spans="12:15" x14ac:dyDescent="0.35">
      <c r="L109" t="str">
        <f t="shared" ca="1" si="7"/>
        <v>Libya</v>
      </c>
      <c r="M109" t="s">
        <v>243</v>
      </c>
      <c r="N109" t="s">
        <v>419</v>
      </c>
      <c r="O109" t="s">
        <v>420</v>
      </c>
    </row>
    <row r="110" spans="12:15" x14ac:dyDescent="0.35">
      <c r="L110" t="str">
        <f t="shared" ca="1" si="7"/>
        <v>Liechtenstein</v>
      </c>
      <c r="M110" t="s">
        <v>139</v>
      </c>
      <c r="N110" t="s">
        <v>139</v>
      </c>
      <c r="O110" t="s">
        <v>139</v>
      </c>
    </row>
    <row r="111" spans="12:15" x14ac:dyDescent="0.35">
      <c r="L111" t="str">
        <f t="shared" ca="1" si="7"/>
        <v>Lithuania</v>
      </c>
      <c r="M111" t="s">
        <v>140</v>
      </c>
      <c r="N111" t="s">
        <v>421</v>
      </c>
      <c r="O111" t="s">
        <v>422</v>
      </c>
    </row>
    <row r="112" spans="12:15" x14ac:dyDescent="0.35">
      <c r="L112" t="str">
        <f t="shared" ca="1" si="7"/>
        <v>Luxembourg</v>
      </c>
      <c r="M112" t="s">
        <v>141</v>
      </c>
      <c r="N112" t="s">
        <v>141</v>
      </c>
      <c r="O112" t="s">
        <v>423</v>
      </c>
    </row>
    <row r="113" spans="12:15" x14ac:dyDescent="0.35">
      <c r="L113" t="str">
        <f t="shared" ca="1" si="7"/>
        <v>Madagascar</v>
      </c>
      <c r="M113" t="s">
        <v>142</v>
      </c>
      <c r="N113" t="s">
        <v>142</v>
      </c>
      <c r="O113" t="s">
        <v>142</v>
      </c>
    </row>
    <row r="114" spans="12:15" x14ac:dyDescent="0.35">
      <c r="L114" t="str">
        <f t="shared" ca="1" si="7"/>
        <v>Malawi</v>
      </c>
      <c r="M114" t="s">
        <v>143</v>
      </c>
      <c r="N114" t="s">
        <v>143</v>
      </c>
      <c r="O114" t="s">
        <v>143</v>
      </c>
    </row>
    <row r="115" spans="12:15" x14ac:dyDescent="0.35">
      <c r="L115" t="str">
        <f t="shared" ca="1" si="7"/>
        <v>Malaysia</v>
      </c>
      <c r="M115" t="s">
        <v>144</v>
      </c>
      <c r="N115" t="s">
        <v>424</v>
      </c>
      <c r="O115" t="s">
        <v>425</v>
      </c>
    </row>
    <row r="116" spans="12:15" x14ac:dyDescent="0.35">
      <c r="L116" t="str">
        <f t="shared" ca="1" si="7"/>
        <v>Maldives</v>
      </c>
      <c r="M116" t="s">
        <v>145</v>
      </c>
      <c r="N116" t="s">
        <v>145</v>
      </c>
      <c r="O116" t="s">
        <v>426</v>
      </c>
    </row>
    <row r="117" spans="12:15" x14ac:dyDescent="0.35">
      <c r="L117" t="str">
        <f t="shared" ca="1" si="7"/>
        <v>Mali</v>
      </c>
      <c r="M117" t="s">
        <v>146</v>
      </c>
      <c r="N117" t="s">
        <v>146</v>
      </c>
      <c r="O117" t="s">
        <v>427</v>
      </c>
    </row>
    <row r="118" spans="12:15" x14ac:dyDescent="0.35">
      <c r="L118" t="str">
        <f t="shared" ca="1" si="7"/>
        <v>Malta</v>
      </c>
      <c r="M118" t="s">
        <v>147</v>
      </c>
      <c r="N118" t="s">
        <v>428</v>
      </c>
      <c r="O118" t="s">
        <v>147</v>
      </c>
    </row>
    <row r="119" spans="12:15" x14ac:dyDescent="0.35">
      <c r="L119" t="str">
        <f t="shared" ca="1" si="7"/>
        <v>Marshall Islands</v>
      </c>
      <c r="M119" t="s">
        <v>148</v>
      </c>
      <c r="N119" t="s">
        <v>429</v>
      </c>
      <c r="O119" t="s">
        <v>430</v>
      </c>
    </row>
    <row r="120" spans="12:15" x14ac:dyDescent="0.35">
      <c r="L120" t="str">
        <f t="shared" ca="1" si="7"/>
        <v>Mauritania</v>
      </c>
      <c r="M120" t="s">
        <v>149</v>
      </c>
      <c r="N120" t="s">
        <v>431</v>
      </c>
      <c r="O120" t="s">
        <v>149</v>
      </c>
    </row>
    <row r="121" spans="12:15" x14ac:dyDescent="0.35">
      <c r="L121" t="str">
        <f t="shared" ca="1" si="7"/>
        <v>Mauritius</v>
      </c>
      <c r="M121" t="s">
        <v>150</v>
      </c>
      <c r="N121" t="s">
        <v>432</v>
      </c>
      <c r="O121" t="s">
        <v>433</v>
      </c>
    </row>
    <row r="122" spans="12:15" x14ac:dyDescent="0.35">
      <c r="L122" t="str">
        <f t="shared" ca="1" si="7"/>
        <v>Mexico</v>
      </c>
      <c r="M122" t="s">
        <v>151</v>
      </c>
      <c r="N122" t="s">
        <v>434</v>
      </c>
      <c r="O122" t="s">
        <v>435</v>
      </c>
    </row>
    <row r="123" spans="12:15" x14ac:dyDescent="0.35">
      <c r="L123" t="str">
        <f t="shared" ca="1" si="7"/>
        <v>Micronesia (Federated States)</v>
      </c>
      <c r="M123" t="s">
        <v>152</v>
      </c>
      <c r="N123" t="s">
        <v>436</v>
      </c>
      <c r="O123" t="s">
        <v>437</v>
      </c>
    </row>
    <row r="124" spans="12:15" x14ac:dyDescent="0.35">
      <c r="L124" t="str">
        <f t="shared" ca="1" si="7"/>
        <v>Moldova</v>
      </c>
      <c r="M124" t="s">
        <v>153</v>
      </c>
      <c r="N124" t="s">
        <v>438</v>
      </c>
      <c r="O124" t="s">
        <v>439</v>
      </c>
    </row>
    <row r="125" spans="12:15" x14ac:dyDescent="0.35">
      <c r="L125" t="str">
        <f t="shared" ca="1" si="7"/>
        <v>Monaco</v>
      </c>
      <c r="M125" t="s">
        <v>154</v>
      </c>
      <c r="N125" t="s">
        <v>154</v>
      </c>
      <c r="O125" t="s">
        <v>440</v>
      </c>
    </row>
    <row r="126" spans="12:15" x14ac:dyDescent="0.35">
      <c r="L126" t="str">
        <f t="shared" ca="1" si="7"/>
        <v>Mongolia</v>
      </c>
      <c r="M126" t="s">
        <v>155</v>
      </c>
      <c r="N126" t="s">
        <v>441</v>
      </c>
      <c r="O126" t="s">
        <v>155</v>
      </c>
    </row>
    <row r="127" spans="12:15" x14ac:dyDescent="0.35">
      <c r="L127" t="str">
        <f t="shared" ca="1" si="7"/>
        <v>Montenegro</v>
      </c>
      <c r="M127" t="s">
        <v>156</v>
      </c>
      <c r="N127" t="s">
        <v>442</v>
      </c>
      <c r="O127" t="s">
        <v>156</v>
      </c>
    </row>
    <row r="128" spans="12:15" x14ac:dyDescent="0.35">
      <c r="L128" t="str">
        <f t="shared" ca="1" si="7"/>
        <v>Morocco</v>
      </c>
      <c r="M128" t="s">
        <v>157</v>
      </c>
      <c r="N128" t="s">
        <v>443</v>
      </c>
      <c r="O128" t="s">
        <v>444</v>
      </c>
    </row>
    <row r="129" spans="12:15" x14ac:dyDescent="0.35">
      <c r="L129" t="str">
        <f t="shared" ca="1" si="7"/>
        <v>Mozambique</v>
      </c>
      <c r="M129" t="s">
        <v>158</v>
      </c>
      <c r="N129" t="s">
        <v>158</v>
      </c>
      <c r="O129" t="s">
        <v>158</v>
      </c>
    </row>
    <row r="130" spans="12:15" x14ac:dyDescent="0.35">
      <c r="L130" t="str">
        <f t="shared" ca="1" si="7"/>
        <v>Myanmar</v>
      </c>
      <c r="M130" t="s">
        <v>159</v>
      </c>
      <c r="N130" t="s">
        <v>445</v>
      </c>
      <c r="O130" t="s">
        <v>159</v>
      </c>
    </row>
    <row r="131" spans="12:15" x14ac:dyDescent="0.35">
      <c r="L131" t="str">
        <f t="shared" ref="L131:L194" ca="1" si="8">OFFSET($M131,0,LangOffset,1,1)</f>
        <v>Namibia</v>
      </c>
      <c r="M131" t="s">
        <v>160</v>
      </c>
      <c r="N131" t="s">
        <v>446</v>
      </c>
      <c r="O131" t="s">
        <v>160</v>
      </c>
    </row>
    <row r="132" spans="12:15" x14ac:dyDescent="0.35">
      <c r="L132" t="str">
        <f t="shared" ca="1" si="8"/>
        <v>Nauru</v>
      </c>
      <c r="M132" t="s">
        <v>161</v>
      </c>
      <c r="N132" t="s">
        <v>161</v>
      </c>
      <c r="O132" t="s">
        <v>161</v>
      </c>
    </row>
    <row r="133" spans="12:15" x14ac:dyDescent="0.35">
      <c r="L133" t="str">
        <f t="shared" ca="1" si="8"/>
        <v>Nepal</v>
      </c>
      <c r="M133" t="s">
        <v>162</v>
      </c>
      <c r="N133" t="s">
        <v>447</v>
      </c>
      <c r="O133" t="s">
        <v>162</v>
      </c>
    </row>
    <row r="134" spans="12:15" x14ac:dyDescent="0.35">
      <c r="L134" t="str">
        <f t="shared" ca="1" si="8"/>
        <v>Netherlands</v>
      </c>
      <c r="M134" t="s">
        <v>163</v>
      </c>
      <c r="N134" t="s">
        <v>448</v>
      </c>
      <c r="O134" t="s">
        <v>449</v>
      </c>
    </row>
    <row r="135" spans="12:15" x14ac:dyDescent="0.35">
      <c r="L135" t="str">
        <f t="shared" ca="1" si="8"/>
        <v>New Zealand</v>
      </c>
      <c r="M135" t="s">
        <v>164</v>
      </c>
      <c r="N135" t="s">
        <v>450</v>
      </c>
      <c r="O135" t="s">
        <v>451</v>
      </c>
    </row>
    <row r="136" spans="12:15" x14ac:dyDescent="0.35">
      <c r="L136" t="str">
        <f t="shared" ca="1" si="8"/>
        <v>Nicaragua</v>
      </c>
      <c r="M136" t="s">
        <v>165</v>
      </c>
      <c r="N136" t="s">
        <v>165</v>
      </c>
      <c r="O136" t="s">
        <v>165</v>
      </c>
    </row>
    <row r="137" spans="12:15" x14ac:dyDescent="0.35">
      <c r="L137" t="str">
        <f t="shared" ca="1" si="8"/>
        <v>Niger</v>
      </c>
      <c r="M137" t="s">
        <v>166</v>
      </c>
      <c r="N137" t="s">
        <v>166</v>
      </c>
      <c r="O137" t="s">
        <v>452</v>
      </c>
    </row>
    <row r="138" spans="12:15" x14ac:dyDescent="0.35">
      <c r="L138" t="str">
        <f t="shared" ca="1" si="8"/>
        <v>Nigeria</v>
      </c>
      <c r="M138" t="s">
        <v>167</v>
      </c>
      <c r="N138" t="s">
        <v>167</v>
      </c>
      <c r="O138" t="s">
        <v>167</v>
      </c>
    </row>
    <row r="139" spans="12:15" x14ac:dyDescent="0.35">
      <c r="L139" t="str">
        <f t="shared" ca="1" si="8"/>
        <v>Niue</v>
      </c>
      <c r="M139" t="s">
        <v>168</v>
      </c>
      <c r="N139" t="s">
        <v>168</v>
      </c>
      <c r="O139" t="s">
        <v>168</v>
      </c>
    </row>
    <row r="140" spans="12:15" x14ac:dyDescent="0.35">
      <c r="L140" t="str">
        <f t="shared" ca="1" si="8"/>
        <v>North Macedonia</v>
      </c>
      <c r="M140" t="s">
        <v>453</v>
      </c>
      <c r="N140" t="s">
        <v>454</v>
      </c>
      <c r="O140" t="s">
        <v>455</v>
      </c>
    </row>
    <row r="141" spans="12:15" x14ac:dyDescent="0.35">
      <c r="L141" t="str">
        <f t="shared" ca="1" si="8"/>
        <v>Norway</v>
      </c>
      <c r="M141" t="s">
        <v>169</v>
      </c>
      <c r="N141" t="s">
        <v>456</v>
      </c>
      <c r="O141" t="s">
        <v>457</v>
      </c>
    </row>
    <row r="142" spans="12:15" x14ac:dyDescent="0.35">
      <c r="L142" t="str">
        <f t="shared" ca="1" si="8"/>
        <v>Oman</v>
      </c>
      <c r="M142" t="s">
        <v>170</v>
      </c>
      <c r="N142" t="s">
        <v>170</v>
      </c>
      <c r="O142" t="s">
        <v>458</v>
      </c>
    </row>
    <row r="143" spans="12:15" x14ac:dyDescent="0.35">
      <c r="L143" t="str">
        <f t="shared" ca="1" si="8"/>
        <v>Pakistan</v>
      </c>
      <c r="M143" t="s">
        <v>171</v>
      </c>
      <c r="N143" t="s">
        <v>171</v>
      </c>
      <c r="O143" t="s">
        <v>459</v>
      </c>
    </row>
    <row r="144" spans="12:15" x14ac:dyDescent="0.35">
      <c r="L144" t="str">
        <f t="shared" ca="1" si="8"/>
        <v>Palau</v>
      </c>
      <c r="M144" t="s">
        <v>172</v>
      </c>
      <c r="N144" t="s">
        <v>460</v>
      </c>
      <c r="O144" t="s">
        <v>172</v>
      </c>
    </row>
    <row r="145" spans="12:15" x14ac:dyDescent="0.35">
      <c r="L145" t="str">
        <f t="shared" ca="1" si="8"/>
        <v>Palestine</v>
      </c>
      <c r="M145" t="s">
        <v>244</v>
      </c>
      <c r="N145" t="s">
        <v>244</v>
      </c>
      <c r="O145" t="s">
        <v>461</v>
      </c>
    </row>
    <row r="146" spans="12:15" x14ac:dyDescent="0.35">
      <c r="L146" t="str">
        <f t="shared" ca="1" si="8"/>
        <v>Panama</v>
      </c>
      <c r="M146" t="s">
        <v>173</v>
      </c>
      <c r="N146" t="s">
        <v>173</v>
      </c>
      <c r="O146" t="s">
        <v>462</v>
      </c>
    </row>
    <row r="147" spans="12:15" x14ac:dyDescent="0.35">
      <c r="L147" t="str">
        <f t="shared" ca="1" si="8"/>
        <v>Papua New Guinea</v>
      </c>
      <c r="M147" t="s">
        <v>174</v>
      </c>
      <c r="N147" t="s">
        <v>463</v>
      </c>
      <c r="O147" t="s">
        <v>464</v>
      </c>
    </row>
    <row r="148" spans="12:15" x14ac:dyDescent="0.35">
      <c r="L148" t="str">
        <f t="shared" ca="1" si="8"/>
        <v>Paraguay</v>
      </c>
      <c r="M148" t="s">
        <v>175</v>
      </c>
      <c r="N148" t="s">
        <v>175</v>
      </c>
      <c r="O148" t="s">
        <v>175</v>
      </c>
    </row>
    <row r="149" spans="12:15" x14ac:dyDescent="0.35">
      <c r="L149" t="str">
        <f t="shared" ca="1" si="8"/>
        <v>Peru</v>
      </c>
      <c r="M149" t="s">
        <v>176</v>
      </c>
      <c r="N149" t="s">
        <v>465</v>
      </c>
      <c r="O149" t="s">
        <v>466</v>
      </c>
    </row>
    <row r="150" spans="12:15" x14ac:dyDescent="0.35">
      <c r="L150" t="str">
        <f t="shared" ca="1" si="8"/>
        <v>Philippines</v>
      </c>
      <c r="M150" t="s">
        <v>177</v>
      </c>
      <c r="N150" t="s">
        <v>177</v>
      </c>
      <c r="O150" t="s">
        <v>467</v>
      </c>
    </row>
    <row r="151" spans="12:15" x14ac:dyDescent="0.35">
      <c r="L151" t="str">
        <f t="shared" ca="1" si="8"/>
        <v>Poland</v>
      </c>
      <c r="M151" t="s">
        <v>178</v>
      </c>
      <c r="N151" t="s">
        <v>468</v>
      </c>
      <c r="O151" t="s">
        <v>469</v>
      </c>
    </row>
    <row r="152" spans="12:15" x14ac:dyDescent="0.35">
      <c r="L152" t="str">
        <f t="shared" ca="1" si="8"/>
        <v>Portugal</v>
      </c>
      <c r="M152" t="s">
        <v>179</v>
      </c>
      <c r="N152" t="s">
        <v>179</v>
      </c>
      <c r="O152" t="s">
        <v>179</v>
      </c>
    </row>
    <row r="153" spans="12:15" x14ac:dyDescent="0.35">
      <c r="L153" t="str">
        <f t="shared" ca="1" si="8"/>
        <v>Qatar</v>
      </c>
      <c r="M153" t="s">
        <v>180</v>
      </c>
      <c r="N153" t="s">
        <v>180</v>
      </c>
      <c r="O153" t="s">
        <v>180</v>
      </c>
    </row>
    <row r="154" spans="12:15" x14ac:dyDescent="0.35">
      <c r="L154" t="str">
        <f t="shared" ca="1" si="8"/>
        <v>Romania</v>
      </c>
      <c r="M154" t="s">
        <v>181</v>
      </c>
      <c r="N154" t="s">
        <v>470</v>
      </c>
      <c r="O154" t="s">
        <v>471</v>
      </c>
    </row>
    <row r="155" spans="12:15" x14ac:dyDescent="0.35">
      <c r="L155" t="str">
        <f t="shared" ca="1" si="8"/>
        <v>Russian Federation</v>
      </c>
      <c r="M155" t="s">
        <v>182</v>
      </c>
      <c r="N155" t="s">
        <v>472</v>
      </c>
      <c r="O155" t="s">
        <v>473</v>
      </c>
    </row>
    <row r="156" spans="12:15" x14ac:dyDescent="0.35">
      <c r="L156" t="str">
        <f t="shared" ca="1" si="8"/>
        <v>Rwanda</v>
      </c>
      <c r="M156" t="s">
        <v>183</v>
      </c>
      <c r="N156" t="s">
        <v>183</v>
      </c>
      <c r="O156" t="s">
        <v>183</v>
      </c>
    </row>
    <row r="157" spans="12:15" x14ac:dyDescent="0.35">
      <c r="L157" t="str">
        <f t="shared" ca="1" si="8"/>
        <v>Saint Kitts and Nevis</v>
      </c>
      <c r="M157" t="s">
        <v>184</v>
      </c>
      <c r="N157" t="s">
        <v>474</v>
      </c>
      <c r="O157" t="s">
        <v>475</v>
      </c>
    </row>
    <row r="158" spans="12:15" x14ac:dyDescent="0.35">
      <c r="L158" t="str">
        <f t="shared" ca="1" si="8"/>
        <v>Saint Lucia</v>
      </c>
      <c r="M158" t="s">
        <v>185</v>
      </c>
      <c r="N158" t="s">
        <v>476</v>
      </c>
      <c r="O158" t="s">
        <v>477</v>
      </c>
    </row>
    <row r="159" spans="12:15" x14ac:dyDescent="0.35">
      <c r="L159" t="str">
        <f t="shared" ca="1" si="8"/>
        <v>Saint Vincent and Grenadines</v>
      </c>
      <c r="M159" t="s">
        <v>186</v>
      </c>
      <c r="N159" t="s">
        <v>478</v>
      </c>
      <c r="O159" t="s">
        <v>479</v>
      </c>
    </row>
    <row r="160" spans="12:15" x14ac:dyDescent="0.35">
      <c r="L160" t="str">
        <f t="shared" ca="1" si="8"/>
        <v>Samoa</v>
      </c>
      <c r="M160" t="s">
        <v>187</v>
      </c>
      <c r="N160" t="s">
        <v>187</v>
      </c>
      <c r="O160" t="s">
        <v>187</v>
      </c>
    </row>
    <row r="161" spans="12:15" x14ac:dyDescent="0.35">
      <c r="L161" t="str">
        <f t="shared" ca="1" si="8"/>
        <v>San Marino</v>
      </c>
      <c r="M161" t="s">
        <v>188</v>
      </c>
      <c r="N161" t="s">
        <v>480</v>
      </c>
      <c r="O161" t="s">
        <v>188</v>
      </c>
    </row>
    <row r="162" spans="12:15" x14ac:dyDescent="0.35">
      <c r="L162" t="str">
        <f t="shared" ca="1" si="8"/>
        <v>Sao Tome and Principe</v>
      </c>
      <c r="M162" t="s">
        <v>189</v>
      </c>
      <c r="N162" t="s">
        <v>481</v>
      </c>
      <c r="O162" t="s">
        <v>482</v>
      </c>
    </row>
    <row r="163" spans="12:15" x14ac:dyDescent="0.35">
      <c r="L163" t="str">
        <f t="shared" ca="1" si="8"/>
        <v>Saudi Arabia</v>
      </c>
      <c r="M163" t="s">
        <v>190</v>
      </c>
      <c r="N163" t="s">
        <v>483</v>
      </c>
      <c r="O163" t="s">
        <v>484</v>
      </c>
    </row>
    <row r="164" spans="12:15" x14ac:dyDescent="0.35">
      <c r="L164" t="str">
        <f t="shared" ca="1" si="8"/>
        <v>Senegal</v>
      </c>
      <c r="M164" t="s">
        <v>191</v>
      </c>
      <c r="N164" t="s">
        <v>485</v>
      </c>
      <c r="O164" t="s">
        <v>191</v>
      </c>
    </row>
    <row r="165" spans="12:15" x14ac:dyDescent="0.35">
      <c r="L165" t="str">
        <f t="shared" ca="1" si="8"/>
        <v>Serbia</v>
      </c>
      <c r="M165" t="s">
        <v>192</v>
      </c>
      <c r="N165" t="s">
        <v>486</v>
      </c>
      <c r="O165" t="s">
        <v>192</v>
      </c>
    </row>
    <row r="166" spans="12:15" x14ac:dyDescent="0.35">
      <c r="L166" t="str">
        <f t="shared" ca="1" si="8"/>
        <v>Seychelles</v>
      </c>
      <c r="M166" t="s">
        <v>193</v>
      </c>
      <c r="N166" t="s">
        <v>193</v>
      </c>
      <c r="O166" t="s">
        <v>193</v>
      </c>
    </row>
    <row r="167" spans="12:15" x14ac:dyDescent="0.35">
      <c r="L167" t="str">
        <f t="shared" ca="1" si="8"/>
        <v>Sierra Leone</v>
      </c>
      <c r="M167" t="s">
        <v>194</v>
      </c>
      <c r="N167" t="s">
        <v>194</v>
      </c>
      <c r="O167" t="s">
        <v>487</v>
      </c>
    </row>
    <row r="168" spans="12:15" x14ac:dyDescent="0.35">
      <c r="L168" t="str">
        <f t="shared" ca="1" si="8"/>
        <v>Singapore</v>
      </c>
      <c r="M168" t="s">
        <v>195</v>
      </c>
      <c r="N168" t="s">
        <v>488</v>
      </c>
      <c r="O168" t="s">
        <v>489</v>
      </c>
    </row>
    <row r="169" spans="12:15" x14ac:dyDescent="0.35">
      <c r="L169" t="str">
        <f t="shared" ca="1" si="8"/>
        <v>Sint Maarten (Dutch part)</v>
      </c>
      <c r="M169" t="s">
        <v>245</v>
      </c>
      <c r="N169" t="s">
        <v>490</v>
      </c>
      <c r="O169" t="s">
        <v>491</v>
      </c>
    </row>
    <row r="170" spans="12:15" x14ac:dyDescent="0.35">
      <c r="L170" t="str">
        <f t="shared" ca="1" si="8"/>
        <v>Slovakia</v>
      </c>
      <c r="M170" t="s">
        <v>196</v>
      </c>
      <c r="N170" t="s">
        <v>492</v>
      </c>
      <c r="O170" t="s">
        <v>493</v>
      </c>
    </row>
    <row r="171" spans="12:15" x14ac:dyDescent="0.35">
      <c r="L171" t="str">
        <f t="shared" ca="1" si="8"/>
        <v>Slovenia</v>
      </c>
      <c r="M171" t="s">
        <v>197</v>
      </c>
      <c r="N171" t="s">
        <v>494</v>
      </c>
      <c r="O171" t="s">
        <v>495</v>
      </c>
    </row>
    <row r="172" spans="12:15" x14ac:dyDescent="0.35">
      <c r="L172" t="str">
        <f t="shared" ca="1" si="8"/>
        <v>Solomon Islands</v>
      </c>
      <c r="M172" t="s">
        <v>198</v>
      </c>
      <c r="N172" t="s">
        <v>496</v>
      </c>
      <c r="O172" t="s">
        <v>497</v>
      </c>
    </row>
    <row r="173" spans="12:15" x14ac:dyDescent="0.35">
      <c r="L173" t="str">
        <f t="shared" ca="1" si="8"/>
        <v>Somalia</v>
      </c>
      <c r="M173" t="s">
        <v>199</v>
      </c>
      <c r="N173" t="s">
        <v>498</v>
      </c>
      <c r="O173" t="s">
        <v>199</v>
      </c>
    </row>
    <row r="174" spans="12:15" x14ac:dyDescent="0.35">
      <c r="L174" t="str">
        <f t="shared" ca="1" si="8"/>
        <v>South Africa</v>
      </c>
      <c r="M174" t="s">
        <v>200</v>
      </c>
      <c r="N174" t="s">
        <v>499</v>
      </c>
      <c r="O174" t="s">
        <v>500</v>
      </c>
    </row>
    <row r="175" spans="12:15" x14ac:dyDescent="0.35">
      <c r="L175" t="str">
        <f t="shared" ca="1" si="8"/>
        <v>South Sudan</v>
      </c>
      <c r="M175" t="s">
        <v>201</v>
      </c>
      <c r="N175" t="s">
        <v>501</v>
      </c>
      <c r="O175" t="s">
        <v>502</v>
      </c>
    </row>
    <row r="176" spans="12:15" x14ac:dyDescent="0.35">
      <c r="L176" t="str">
        <f t="shared" ca="1" si="8"/>
        <v>Spain</v>
      </c>
      <c r="M176" t="s">
        <v>202</v>
      </c>
      <c r="N176" t="s">
        <v>503</v>
      </c>
      <c r="O176" t="s">
        <v>504</v>
      </c>
    </row>
    <row r="177" spans="12:15" x14ac:dyDescent="0.35">
      <c r="L177" t="str">
        <f t="shared" ca="1" si="8"/>
        <v>Sri Lanka</v>
      </c>
      <c r="M177" t="s">
        <v>203</v>
      </c>
      <c r="N177" t="s">
        <v>203</v>
      </c>
      <c r="O177" t="s">
        <v>203</v>
      </c>
    </row>
    <row r="178" spans="12:15" x14ac:dyDescent="0.35">
      <c r="L178" t="str">
        <f t="shared" ca="1" si="8"/>
        <v>Sudan</v>
      </c>
      <c r="M178" t="s">
        <v>204</v>
      </c>
      <c r="N178" t="s">
        <v>505</v>
      </c>
      <c r="O178" t="s">
        <v>506</v>
      </c>
    </row>
    <row r="179" spans="12:15" x14ac:dyDescent="0.35">
      <c r="L179" t="str">
        <f t="shared" ca="1" si="8"/>
        <v>Suriname</v>
      </c>
      <c r="M179" t="s">
        <v>205</v>
      </c>
      <c r="N179" t="s">
        <v>205</v>
      </c>
      <c r="O179" t="s">
        <v>205</v>
      </c>
    </row>
    <row r="180" spans="12:15" x14ac:dyDescent="0.35">
      <c r="L180" t="str">
        <f t="shared" ca="1" si="8"/>
        <v>Sweden</v>
      </c>
      <c r="M180" t="s">
        <v>206</v>
      </c>
      <c r="N180" t="s">
        <v>507</v>
      </c>
      <c r="O180" t="s">
        <v>508</v>
      </c>
    </row>
    <row r="181" spans="12:15" x14ac:dyDescent="0.35">
      <c r="L181" t="str">
        <f t="shared" ca="1" si="8"/>
        <v>Switzerland</v>
      </c>
      <c r="M181" t="s">
        <v>207</v>
      </c>
      <c r="N181" t="s">
        <v>509</v>
      </c>
      <c r="O181" t="s">
        <v>510</v>
      </c>
    </row>
    <row r="182" spans="12:15" x14ac:dyDescent="0.35">
      <c r="L182" t="str">
        <f t="shared" ca="1" si="8"/>
        <v>Syrian Arab Republic</v>
      </c>
      <c r="M182" t="s">
        <v>208</v>
      </c>
      <c r="N182" t="s">
        <v>511</v>
      </c>
      <c r="O182" t="s">
        <v>512</v>
      </c>
    </row>
    <row r="183" spans="12:15" x14ac:dyDescent="0.35">
      <c r="L183" t="str">
        <f t="shared" ca="1" si="8"/>
        <v>Taiwan</v>
      </c>
      <c r="M183" t="s">
        <v>209</v>
      </c>
      <c r="N183" t="s">
        <v>513</v>
      </c>
      <c r="O183" t="s">
        <v>514</v>
      </c>
    </row>
    <row r="184" spans="12:15" x14ac:dyDescent="0.35">
      <c r="L184" t="str">
        <f t="shared" ca="1" si="8"/>
        <v>Tajikistan</v>
      </c>
      <c r="M184" t="s">
        <v>210</v>
      </c>
      <c r="N184" t="s">
        <v>515</v>
      </c>
      <c r="O184" t="s">
        <v>516</v>
      </c>
    </row>
    <row r="185" spans="12:15" x14ac:dyDescent="0.35">
      <c r="L185" t="str">
        <f t="shared" ca="1" si="8"/>
        <v>Tanzania (United Republic)</v>
      </c>
      <c r="M185" t="s">
        <v>211</v>
      </c>
      <c r="N185" t="s">
        <v>517</v>
      </c>
      <c r="O185" t="s">
        <v>518</v>
      </c>
    </row>
    <row r="186" spans="12:15" x14ac:dyDescent="0.35">
      <c r="L186" t="str">
        <f t="shared" ca="1" si="8"/>
        <v>Thailand</v>
      </c>
      <c r="M186" t="s">
        <v>212</v>
      </c>
      <c r="N186" t="s">
        <v>519</v>
      </c>
      <c r="O186" t="s">
        <v>520</v>
      </c>
    </row>
    <row r="187" spans="12:15" x14ac:dyDescent="0.35">
      <c r="L187" t="str">
        <f t="shared" ca="1" si="8"/>
        <v>Timor-Leste</v>
      </c>
      <c r="M187" t="s">
        <v>213</v>
      </c>
      <c r="N187" t="s">
        <v>521</v>
      </c>
      <c r="O187" t="s">
        <v>213</v>
      </c>
    </row>
    <row r="188" spans="12:15" x14ac:dyDescent="0.35">
      <c r="L188" t="str">
        <f t="shared" ca="1" si="8"/>
        <v>Togo</v>
      </c>
      <c r="M188" t="s">
        <v>214</v>
      </c>
      <c r="N188" t="s">
        <v>214</v>
      </c>
      <c r="O188" t="s">
        <v>214</v>
      </c>
    </row>
    <row r="189" spans="12:15" x14ac:dyDescent="0.35">
      <c r="L189" t="str">
        <f t="shared" ca="1" si="8"/>
        <v>Tokelau</v>
      </c>
      <c r="M189" t="s">
        <v>215</v>
      </c>
      <c r="N189" t="s">
        <v>215</v>
      </c>
      <c r="O189" t="s">
        <v>215</v>
      </c>
    </row>
    <row r="190" spans="12:15" x14ac:dyDescent="0.35">
      <c r="L190" t="str">
        <f t="shared" ca="1" si="8"/>
        <v>Tonga</v>
      </c>
      <c r="M190" t="s">
        <v>216</v>
      </c>
      <c r="N190" t="s">
        <v>216</v>
      </c>
      <c r="O190" t="s">
        <v>216</v>
      </c>
    </row>
    <row r="191" spans="12:15" x14ac:dyDescent="0.35">
      <c r="L191" t="str">
        <f t="shared" ca="1" si="8"/>
        <v>Trinidad and Tobago</v>
      </c>
      <c r="M191" t="s">
        <v>217</v>
      </c>
      <c r="N191" t="s">
        <v>522</v>
      </c>
      <c r="O191" t="s">
        <v>523</v>
      </c>
    </row>
    <row r="192" spans="12:15" x14ac:dyDescent="0.35">
      <c r="L192" t="str">
        <f t="shared" ca="1" si="8"/>
        <v>Tunisia</v>
      </c>
      <c r="M192" t="s">
        <v>218</v>
      </c>
      <c r="N192" t="s">
        <v>524</v>
      </c>
      <c r="O192" t="s">
        <v>525</v>
      </c>
    </row>
    <row r="193" spans="12:15" x14ac:dyDescent="0.35">
      <c r="L193" t="str">
        <f t="shared" ca="1" si="8"/>
        <v>Turkey</v>
      </c>
      <c r="M193" t="s">
        <v>219</v>
      </c>
      <c r="N193" t="s">
        <v>526</v>
      </c>
      <c r="O193" t="s">
        <v>527</v>
      </c>
    </row>
    <row r="194" spans="12:15" x14ac:dyDescent="0.35">
      <c r="L194" t="str">
        <f t="shared" ca="1" si="8"/>
        <v>Turkmenistan</v>
      </c>
      <c r="M194" t="s">
        <v>220</v>
      </c>
      <c r="N194" t="s">
        <v>528</v>
      </c>
      <c r="O194" t="s">
        <v>529</v>
      </c>
    </row>
    <row r="195" spans="12:15" x14ac:dyDescent="0.35">
      <c r="L195" t="str">
        <f t="shared" ref="L195:L243" ca="1" si="9">OFFSET($M195,0,LangOffset,1,1)</f>
        <v>Tuvalu</v>
      </c>
      <c r="M195" t="s">
        <v>221</v>
      </c>
      <c r="N195" t="s">
        <v>221</v>
      </c>
      <c r="O195" t="s">
        <v>221</v>
      </c>
    </row>
    <row r="196" spans="12:15" x14ac:dyDescent="0.35">
      <c r="L196" t="str">
        <f t="shared" ca="1" si="9"/>
        <v>Uganda</v>
      </c>
      <c r="M196" t="s">
        <v>222</v>
      </c>
      <c r="N196" t="s">
        <v>530</v>
      </c>
      <c r="O196" t="s">
        <v>222</v>
      </c>
    </row>
    <row r="197" spans="12:15" x14ac:dyDescent="0.35">
      <c r="L197" t="str">
        <f t="shared" ca="1" si="9"/>
        <v>Ukraine</v>
      </c>
      <c r="M197" t="s">
        <v>223</v>
      </c>
      <c r="N197" t="s">
        <v>223</v>
      </c>
      <c r="O197" t="s">
        <v>531</v>
      </c>
    </row>
    <row r="198" spans="12:15" x14ac:dyDescent="0.35">
      <c r="L198" t="str">
        <f t="shared" ca="1" si="9"/>
        <v>United Arab Emirates</v>
      </c>
      <c r="M198" t="s">
        <v>224</v>
      </c>
      <c r="N198" t="s">
        <v>532</v>
      </c>
      <c r="O198" t="s">
        <v>533</v>
      </c>
    </row>
    <row r="199" spans="12:15" x14ac:dyDescent="0.35">
      <c r="L199" t="str">
        <f t="shared" ca="1" si="9"/>
        <v>United Kingdom</v>
      </c>
      <c r="M199" t="s">
        <v>225</v>
      </c>
      <c r="N199" t="s">
        <v>534</v>
      </c>
      <c r="O199" t="s">
        <v>535</v>
      </c>
    </row>
    <row r="200" spans="12:15" x14ac:dyDescent="0.35">
      <c r="L200" t="str">
        <f t="shared" ca="1" si="9"/>
        <v>United States</v>
      </c>
      <c r="M200" t="s">
        <v>226</v>
      </c>
      <c r="N200" t="s">
        <v>536</v>
      </c>
      <c r="O200" t="s">
        <v>537</v>
      </c>
    </row>
    <row r="201" spans="12:15" x14ac:dyDescent="0.35">
      <c r="L201" t="str">
        <f t="shared" ca="1" si="9"/>
        <v>Uruguay</v>
      </c>
      <c r="M201" t="s">
        <v>227</v>
      </c>
      <c r="N201" t="s">
        <v>227</v>
      </c>
      <c r="O201" t="s">
        <v>227</v>
      </c>
    </row>
    <row r="202" spans="12:15" x14ac:dyDescent="0.35">
      <c r="L202" t="str">
        <f t="shared" ca="1" si="9"/>
        <v>Uzbekistan</v>
      </c>
      <c r="M202" t="s">
        <v>228</v>
      </c>
      <c r="N202" t="s">
        <v>538</v>
      </c>
      <c r="O202" t="s">
        <v>539</v>
      </c>
    </row>
    <row r="203" spans="12:15" x14ac:dyDescent="0.35">
      <c r="L203" t="str">
        <f t="shared" ca="1" si="9"/>
        <v>Vanuatu</v>
      </c>
      <c r="M203" t="s">
        <v>229</v>
      </c>
      <c r="N203" t="s">
        <v>229</v>
      </c>
      <c r="O203" t="s">
        <v>229</v>
      </c>
    </row>
    <row r="204" spans="12:15" x14ac:dyDescent="0.35">
      <c r="L204" t="str">
        <f t="shared" ca="1" si="9"/>
        <v>Venezuela</v>
      </c>
      <c r="M204" t="s">
        <v>230</v>
      </c>
      <c r="N204" t="s">
        <v>230</v>
      </c>
      <c r="O204" t="s">
        <v>230</v>
      </c>
    </row>
    <row r="205" spans="12:15" x14ac:dyDescent="0.35">
      <c r="L205" t="str">
        <f t="shared" ca="1" si="9"/>
        <v>Viet Nam</v>
      </c>
      <c r="M205" t="s">
        <v>231</v>
      </c>
      <c r="N205" t="s">
        <v>540</v>
      </c>
      <c r="O205" t="s">
        <v>231</v>
      </c>
    </row>
    <row r="206" spans="12:15" x14ac:dyDescent="0.35">
      <c r="L206" t="str">
        <f t="shared" ca="1" si="9"/>
        <v>Western Sahara</v>
      </c>
      <c r="M206" t="s">
        <v>232</v>
      </c>
      <c r="N206" t="s">
        <v>541</v>
      </c>
      <c r="O206" t="s">
        <v>542</v>
      </c>
    </row>
    <row r="207" spans="12:15" x14ac:dyDescent="0.35">
      <c r="L207" t="str">
        <f t="shared" ca="1" si="9"/>
        <v>Yemen</v>
      </c>
      <c r="M207" t="s">
        <v>233</v>
      </c>
      <c r="N207" t="s">
        <v>543</v>
      </c>
      <c r="O207" t="s">
        <v>233</v>
      </c>
    </row>
    <row r="208" spans="12:15" x14ac:dyDescent="0.35">
      <c r="L208" t="str">
        <f t="shared" ca="1" si="9"/>
        <v>Zambia</v>
      </c>
      <c r="M208" t="s">
        <v>234</v>
      </c>
      <c r="N208" t="s">
        <v>544</v>
      </c>
      <c r="O208" t="s">
        <v>234</v>
      </c>
    </row>
    <row r="209" spans="12:15" x14ac:dyDescent="0.35">
      <c r="L209" t="str">
        <f t="shared" ca="1" si="9"/>
        <v>Zimbabwe</v>
      </c>
      <c r="M209" t="s">
        <v>236</v>
      </c>
      <c r="N209" t="s">
        <v>236</v>
      </c>
      <c r="O209" t="s">
        <v>236</v>
      </c>
    </row>
    <row r="210" spans="12:15" x14ac:dyDescent="0.35">
      <c r="L210" t="str">
        <f t="shared" ca="1" si="9"/>
        <v>Zanzibar</v>
      </c>
      <c r="M210" t="s">
        <v>235</v>
      </c>
      <c r="N210" t="s">
        <v>235</v>
      </c>
      <c r="O210" t="s">
        <v>235</v>
      </c>
    </row>
    <row r="211" spans="12:15" x14ac:dyDescent="0.35">
      <c r="L211">
        <f t="shared" ca="1" si="9"/>
        <v>0</v>
      </c>
    </row>
    <row r="212" spans="12:15" x14ac:dyDescent="0.35">
      <c r="L212">
        <f t="shared" ca="1" si="9"/>
        <v>0</v>
      </c>
    </row>
    <row r="213" spans="12:15" x14ac:dyDescent="0.35">
      <c r="L213">
        <f t="shared" ca="1" si="9"/>
        <v>0</v>
      </c>
    </row>
    <row r="214" spans="12:15" x14ac:dyDescent="0.35">
      <c r="L214">
        <f t="shared" ca="1" si="9"/>
        <v>0</v>
      </c>
    </row>
    <row r="215" spans="12:15" x14ac:dyDescent="0.35">
      <c r="L215">
        <f t="shared" ca="1" si="9"/>
        <v>0</v>
      </c>
    </row>
    <row r="216" spans="12:15" x14ac:dyDescent="0.35">
      <c r="L216">
        <f t="shared" ca="1" si="9"/>
        <v>0</v>
      </c>
    </row>
    <row r="217" spans="12:15" x14ac:dyDescent="0.35">
      <c r="L217">
        <f t="shared" ca="1" si="9"/>
        <v>0</v>
      </c>
    </row>
    <row r="218" spans="12:15" x14ac:dyDescent="0.35">
      <c r="L218">
        <f t="shared" ca="1" si="9"/>
        <v>0</v>
      </c>
    </row>
    <row r="219" spans="12:15" x14ac:dyDescent="0.35">
      <c r="L219">
        <f t="shared" ca="1" si="9"/>
        <v>0</v>
      </c>
    </row>
    <row r="220" spans="12:15" x14ac:dyDescent="0.35">
      <c r="L220">
        <f t="shared" ca="1" si="9"/>
        <v>0</v>
      </c>
    </row>
    <row r="221" spans="12:15" x14ac:dyDescent="0.35">
      <c r="L221">
        <f t="shared" ca="1" si="9"/>
        <v>0</v>
      </c>
    </row>
    <row r="222" spans="12:15" x14ac:dyDescent="0.35">
      <c r="L222">
        <f t="shared" ca="1" si="9"/>
        <v>0</v>
      </c>
    </row>
    <row r="223" spans="12:15" x14ac:dyDescent="0.35">
      <c r="L223">
        <f t="shared" ca="1" si="9"/>
        <v>0</v>
      </c>
    </row>
    <row r="224" spans="12:15" x14ac:dyDescent="0.35">
      <c r="L224">
        <f t="shared" ca="1" si="9"/>
        <v>0</v>
      </c>
    </row>
    <row r="225" spans="12:12" x14ac:dyDescent="0.35">
      <c r="L225">
        <f t="shared" ca="1" si="9"/>
        <v>0</v>
      </c>
    </row>
    <row r="226" spans="12:12" x14ac:dyDescent="0.35">
      <c r="L226">
        <f t="shared" ca="1" si="9"/>
        <v>0</v>
      </c>
    </row>
    <row r="227" spans="12:12" x14ac:dyDescent="0.35">
      <c r="L227">
        <f t="shared" ca="1" si="9"/>
        <v>0</v>
      </c>
    </row>
    <row r="228" spans="12:12" x14ac:dyDescent="0.35">
      <c r="L228">
        <f t="shared" ca="1" si="9"/>
        <v>0</v>
      </c>
    </row>
    <row r="229" spans="12:12" x14ac:dyDescent="0.35">
      <c r="L229">
        <f t="shared" ca="1" si="9"/>
        <v>0</v>
      </c>
    </row>
    <row r="230" spans="12:12" x14ac:dyDescent="0.35">
      <c r="L230">
        <f t="shared" ca="1" si="9"/>
        <v>0</v>
      </c>
    </row>
    <row r="231" spans="12:12" x14ac:dyDescent="0.35">
      <c r="L231">
        <f t="shared" ca="1" si="9"/>
        <v>0</v>
      </c>
    </row>
    <row r="232" spans="12:12" x14ac:dyDescent="0.35">
      <c r="L232">
        <f t="shared" ca="1" si="9"/>
        <v>0</v>
      </c>
    </row>
    <row r="233" spans="12:12" x14ac:dyDescent="0.35">
      <c r="L233">
        <f t="shared" ca="1" si="9"/>
        <v>0</v>
      </c>
    </row>
    <row r="234" spans="12:12" x14ac:dyDescent="0.35">
      <c r="L234">
        <f t="shared" ca="1" si="9"/>
        <v>0</v>
      </c>
    </row>
    <row r="235" spans="12:12" x14ac:dyDescent="0.35">
      <c r="L235">
        <f t="shared" ca="1" si="9"/>
        <v>0</v>
      </c>
    </row>
    <row r="236" spans="12:12" x14ac:dyDescent="0.35">
      <c r="L236">
        <f t="shared" ca="1" si="9"/>
        <v>0</v>
      </c>
    </row>
    <row r="237" spans="12:12" x14ac:dyDescent="0.35">
      <c r="L237">
        <f t="shared" ca="1" si="9"/>
        <v>0</v>
      </c>
    </row>
    <row r="238" spans="12:12" x14ac:dyDescent="0.35">
      <c r="L238">
        <f t="shared" ca="1" si="9"/>
        <v>0</v>
      </c>
    </row>
    <row r="239" spans="12:12" x14ac:dyDescent="0.35">
      <c r="L239">
        <f t="shared" ca="1" si="9"/>
        <v>0</v>
      </c>
    </row>
    <row r="240" spans="12:12" x14ac:dyDescent="0.35">
      <c r="L240">
        <f t="shared" ca="1" si="9"/>
        <v>0</v>
      </c>
    </row>
    <row r="241" spans="12:12" x14ac:dyDescent="0.35">
      <c r="L241">
        <f t="shared" ca="1" si="9"/>
        <v>0</v>
      </c>
    </row>
    <row r="242" spans="12:12" x14ac:dyDescent="0.35">
      <c r="L242">
        <f t="shared" ca="1" si="9"/>
        <v>0</v>
      </c>
    </row>
    <row r="243" spans="12:12" x14ac:dyDescent="0.35">
      <c r="L243">
        <f t="shared" ca="1" si="9"/>
        <v>0</v>
      </c>
    </row>
  </sheetData>
  <sheetProtection algorithmName="SHA-512" hashValue="0HGujf1zaYRyCQMQOElXh8nUrFgkYX18KBK+zJTixR+V3snILIQ7URfGFPfEQkBMZOcFLmIa5KSsHTzxU6sm0g==" saltValue="fs0KAav7KyNzeob6+Rh/LA==" spinCount="100000" sheet="1" objects="1" scenarios="1"/>
  <sortState xmlns:xlrd2="http://schemas.microsoft.com/office/spreadsheetml/2017/richdata2" ref="C4:D9">
    <sortCondition ref="C4:C9"/>
  </sortState>
  <customSheetViews>
    <customSheetView guid="{8A762DD9-6125-4177-AA9B-79E8D68448DE}">
      <selection activeCell="B30" sqref="B30"/>
      <pageMargins left="0.7" right="0.7" top="0.75" bottom="0.75" header="0.3" footer="0.3"/>
    </customSheetView>
    <customSheetView guid="{5D020AB2-0A97-4230-BF83-062EE6184162}">
      <selection activeCell="B15" sqref="B15"/>
      <pageMargins left="0.7" right="0.7" top="0.75" bottom="0.75" header="0.3" footer="0.3"/>
    </customSheetView>
    <customSheetView guid="{DCBE10EC-8F38-2F45-867C-33FA420E36B5}">
      <selection activeCell="A23" sqref="A23"/>
      <pageMargins left="0.7" right="0.7" top="0.75" bottom="0.75" header="0.3" footer="0.3"/>
    </customSheetView>
    <customSheetView guid="{CD09CE3E-58EC-4EDC-BE6A-B9CFB40E5B97}">
      <selection activeCell="A16" sqref="A16"/>
      <pageMargins left="0.7" right="0.7" top="0.75" bottom="0.75" header="0.3" footer="0.3"/>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f38a6ea3-8fa1-4d99-a918-482700c44611">V7NQRSZFZRYD-675608593-2134</_dlc_DocId>
    <_dlc_DocIdUrl xmlns="f38a6ea3-8fa1-4d99-a918-482700c44611">
      <Url>https://tgf.sharepoint.com/sites/TSTAP1/MECA/_layouts/15/DocIdRedir.aspx?ID=V7NQRSZFZRYD-675608593-2134</Url>
      <Description>V7NQRSZFZRYD-675608593-2134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2" ma:contentTypeDescription="Create a new document." ma:contentTypeScope="" ma:versionID="07f1f5d0c23703bfbb50a9016c621372">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0addd78d27f0d6c1c5dc749a2e7b66ee"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2.xml><?xml version="1.0" encoding="utf-8"?>
<ds:datastoreItem xmlns:ds="http://schemas.openxmlformats.org/officeDocument/2006/customXml" ds:itemID="{54A30DD0-FFDC-4D2A-8563-B7A8F56624F8}">
  <ds:schemaRefs>
    <ds:schemaRef ds:uri="http://www.w3.org/XML/1998/namespace"/>
    <ds:schemaRef ds:uri="http://purl.org/dc/terms/"/>
    <ds:schemaRef ds:uri="http://schemas.microsoft.com/office/2006/documentManagement/types"/>
    <ds:schemaRef ds:uri="http://schemas.openxmlformats.org/package/2006/metadata/core-properties"/>
    <ds:schemaRef ds:uri="f96b5506-40ef-409e-90b1-64551241fa96"/>
    <ds:schemaRef ds:uri="http://purl.org/dc/elements/1.1/"/>
    <ds:schemaRef ds:uri="http://schemas.microsoft.com/office/infopath/2007/PartnerControls"/>
    <ds:schemaRef ds:uri="f38a6ea3-8fa1-4d99-a918-482700c446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0685E53-D551-46D6-BFB4-1F2DC78708CF}">
  <ds:schemaRefs>
    <ds:schemaRef ds:uri="http://schemas.microsoft.com/sharepoint/events"/>
  </ds:schemaRefs>
</ds:datastoreItem>
</file>

<file path=customXml/itemProps4.xml><?xml version="1.0" encoding="utf-8"?>
<ds:datastoreItem xmlns:ds="http://schemas.openxmlformats.org/officeDocument/2006/customXml" ds:itemID="{66D41378-DB4F-4CEC-B5D9-ED45A7B30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Cover Sheet</vt:lpstr>
      <vt:lpstr>Instructions</vt:lpstr>
      <vt:lpstr>CHW Tables </vt:lpstr>
      <vt:lpstr>Non-Malaria iCCM commodities</vt:lpstr>
      <vt:lpstr>ApplicantType</vt:lpstr>
      <vt:lpstr>Geography</vt:lpstr>
      <vt:lpstr>LangOffset</vt:lpstr>
      <vt:lpstr>Language</vt:lpstr>
      <vt:lpstr>ListTBModules</vt:lpstr>
      <vt:lpstr>'CHW Tables '!Print_Area</vt:lpstr>
      <vt:lpstr>Instructions!Print_Area</vt:lpstr>
      <vt:lpstr>'Non-Malaria iCCM commodities'!Print_Area</vt:lpstr>
      <vt:lpstr>TBModulesIndicators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2019-07-18T08:13:25Z</cp:lastPrinted>
  <dcterms:created xsi:type="dcterms:W3CDTF">2014-05-13T14:32:54Z</dcterms:created>
  <dcterms:modified xsi:type="dcterms:W3CDTF">2023-03-30T14:23:41Z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2MX3P7Y5RS4X-61670648-2201</vt:lpwstr>
  </property>
  <property fmtid="{D5CDD505-2E9C-101B-9397-08002B2CF9AE}" pid="12" name="_dlc_DocIdUrl">
    <vt:lpwstr>https://tgf.sharepoint.com/sites/TSCMS1/CMSS/_layouts/15/DocIdRedir.aspx?ID=2MX3P7Y5RS4X-61670648-2201, 2MX3P7Y5RS4X-61670648-2201</vt:lpwstr>
  </property>
  <property fmtid="{D5CDD505-2E9C-101B-9397-08002B2CF9AE}" pid="13" name="_dlc_DocIdItemGuid">
    <vt:lpwstr>1d6d03dd-bd21-4db5-b0a3-a0c67540ba23</vt:lpwstr>
  </property>
  <property fmtid="{D5CDD505-2E9C-101B-9397-08002B2CF9AE}" pid="14" name="MediaServiceImageTags">
    <vt:lpwstr/>
  </property>
</Properties>
</file>