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mriveromartinez\OneDrive - The Global Fund\Documents\Tutitfruti finance\Improving processes\TOR external audits\2022 final drafts\"/>
    </mc:Choice>
  </mc:AlternateContent>
  <xr:revisionPtr revIDLastSave="0" documentId="13_ncr:1_{47ACD99C-30C1-4DE8-94B2-304B7835CD15}" xr6:coauthVersionLast="47" xr6:coauthVersionMax="47" xr10:uidLastSave="{00000000-0000-0000-0000-000000000000}"/>
  <bookViews>
    <workbookView xWindow="-120" yWindow="-16320" windowWidth="29040" windowHeight="15840" xr2:uid="{00000000-000D-0000-FFFF-FFFF00000000}"/>
  </bookViews>
  <sheets>
    <sheet name="Budget Revisions" sheetId="2" r:id="rId1"/>
    <sheet name="Elegibility" sheetId="1" r:id="rId2"/>
    <sheet name="Expenditure coverage" sheetId="3" r:id="rId3"/>
    <sheet name="Financial Risk" sheetId="4" r:id="rId4"/>
    <sheet name="Sheet2"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2" l="1"/>
  <c r="E77" i="2" s="1"/>
  <c r="D78" i="2"/>
  <c r="E78" i="2"/>
  <c r="D79" i="2"/>
  <c r="E79" i="2"/>
  <c r="D80" i="2"/>
  <c r="E80" i="2"/>
  <c r="D81" i="2"/>
  <c r="E81" i="2" s="1"/>
  <c r="D82" i="2"/>
  <c r="E82" i="2"/>
  <c r="D83" i="2"/>
  <c r="E83" i="2" s="1"/>
  <c r="D84" i="2"/>
  <c r="E84" i="2" s="1"/>
  <c r="D85" i="2"/>
  <c r="E85" i="2"/>
  <c r="D86" i="2"/>
  <c r="E86" i="2"/>
  <c r="D87" i="2"/>
  <c r="E87" i="2"/>
  <c r="D88" i="2"/>
  <c r="E88" i="2"/>
  <c r="D89" i="2"/>
  <c r="E89" i="2" s="1"/>
  <c r="D90" i="2"/>
  <c r="E90" i="2"/>
  <c r="D76" i="2"/>
  <c r="E76" i="2" s="1"/>
  <c r="E33" i="2"/>
  <c r="H33" i="2"/>
  <c r="E34" i="2"/>
  <c r="H34" i="2"/>
  <c r="E35" i="2"/>
  <c r="H35" i="2"/>
  <c r="E36" i="2"/>
  <c r="H36" i="2"/>
  <c r="E37" i="2"/>
  <c r="H37" i="2"/>
  <c r="E38" i="2"/>
  <c r="H38" i="2"/>
  <c r="E39" i="2"/>
  <c r="H39" i="2"/>
  <c r="E40" i="2"/>
  <c r="H40" i="2"/>
  <c r="E41" i="2"/>
  <c r="H41" i="2"/>
  <c r="E42" i="2"/>
  <c r="H42" i="2"/>
  <c r="E43" i="2"/>
  <c r="H43" i="2"/>
  <c r="E44" i="2"/>
  <c r="H44" i="2"/>
  <c r="E45" i="2"/>
  <c r="H45" i="2"/>
  <c r="E46" i="2"/>
  <c r="H46" i="2"/>
  <c r="E47" i="2"/>
  <c r="H47" i="2"/>
  <c r="E48" i="2"/>
  <c r="H48" i="2"/>
  <c r="E49" i="2"/>
  <c r="H49" i="2"/>
  <c r="E50" i="2"/>
  <c r="H50" i="2"/>
  <c r="E51" i="2"/>
  <c r="H51" i="2"/>
  <c r="E52" i="2"/>
  <c r="H52" i="2"/>
  <c r="E53" i="2"/>
  <c r="H53" i="2"/>
  <c r="E54" i="2"/>
  <c r="H54" i="2"/>
  <c r="E55" i="2"/>
  <c r="H55" i="2"/>
  <c r="E56" i="2"/>
  <c r="H56" i="2"/>
  <c r="E57" i="2"/>
  <c r="H57" i="2"/>
  <c r="E58" i="2"/>
  <c r="H58" i="2"/>
  <c r="E59" i="2"/>
  <c r="H59" i="2"/>
  <c r="E60" i="2"/>
  <c r="H60" i="2"/>
  <c r="E61" i="2"/>
  <c r="H61" i="2"/>
  <c r="E62" i="2"/>
  <c r="H62" i="2"/>
  <c r="E63" i="2"/>
  <c r="H63" i="2"/>
  <c r="E64" i="2"/>
  <c r="H64" i="2"/>
  <c r="E65" i="2"/>
  <c r="H65" i="2"/>
  <c r="E66" i="2"/>
  <c r="H66" i="2"/>
  <c r="E67" i="2"/>
  <c r="H67" i="2"/>
  <c r="E68" i="2"/>
  <c r="H68" i="2"/>
  <c r="E69" i="2"/>
  <c r="H69" i="2"/>
  <c r="H32" i="2"/>
  <c r="E32" i="2"/>
  <c r="H26" i="2"/>
  <c r="H31" i="2"/>
  <c r="D75" i="2"/>
  <c r="E75" i="2" s="1"/>
  <c r="H91" i="2" s="1"/>
  <c r="H14" i="2"/>
  <c r="H15" i="2"/>
  <c r="H16" i="2"/>
  <c r="H17" i="2"/>
  <c r="H18" i="2"/>
  <c r="H19" i="2"/>
  <c r="H20" i="2"/>
  <c r="H21" i="2"/>
  <c r="H22" i="2"/>
  <c r="H23" i="2"/>
  <c r="H24" i="2"/>
  <c r="H25" i="2"/>
  <c r="P15" i="5"/>
  <c r="Q15" i="5" s="1"/>
  <c r="O15" i="5"/>
  <c r="D18" i="3" l="1"/>
  <c r="E27" i="1"/>
  <c r="E39" i="1" s="1"/>
  <c r="K27" i="1"/>
  <c r="J27" i="1"/>
  <c r="D3" i="3"/>
  <c r="D13" i="2" l="1"/>
  <c r="E41" i="1" l="1"/>
  <c r="E42" i="1"/>
  <c r="E40" i="1"/>
  <c r="J40" i="1" s="1"/>
  <c r="E12" i="1"/>
  <c r="E13" i="1"/>
  <c r="E14" i="1"/>
  <c r="E15" i="1"/>
  <c r="E16" i="1"/>
  <c r="E17" i="1"/>
  <c r="E18" i="1"/>
  <c r="E19" i="1"/>
  <c r="E20" i="1"/>
  <c r="E21" i="1"/>
  <c r="E22" i="1"/>
  <c r="E23" i="1"/>
  <c r="C26" i="2" l="1"/>
  <c r="D26" i="2"/>
  <c r="B26" i="2"/>
  <c r="B91" i="2"/>
  <c r="C91" i="2"/>
  <c r="A70" i="2"/>
  <c r="A91" i="2" s="1"/>
  <c r="E35" i="1"/>
  <c r="J35" i="1" s="1"/>
  <c r="K35" i="1" s="1"/>
  <c r="E34" i="1"/>
  <c r="J34" i="1" s="1"/>
  <c r="K34" i="1" s="1"/>
  <c r="E33" i="1"/>
  <c r="J33" i="1" s="1"/>
  <c r="K33" i="1" s="1"/>
  <c r="E32" i="1"/>
  <c r="E31" i="1"/>
  <c r="J31" i="1" s="1"/>
  <c r="K31" i="1" s="1"/>
  <c r="E30" i="1"/>
  <c r="J30" i="1" s="1"/>
  <c r="K30" i="1" s="1"/>
  <c r="D32" i="2"/>
  <c r="E29" i="1" s="1"/>
  <c r="J29" i="1" s="1"/>
  <c r="D31" i="2"/>
  <c r="E31" i="2" s="1"/>
  <c r="G31" i="2" s="1"/>
  <c r="E25" i="2"/>
  <c r="E24" i="2"/>
  <c r="E23" i="2"/>
  <c r="E22" i="2"/>
  <c r="E21" i="2"/>
  <c r="E20" i="2"/>
  <c r="E19" i="2"/>
  <c r="E18" i="2"/>
  <c r="E17" i="2"/>
  <c r="E16" i="2"/>
  <c r="E15" i="2"/>
  <c r="E14" i="2"/>
  <c r="E13" i="2"/>
  <c r="G13" i="2" s="1"/>
  <c r="H13" i="2" s="1"/>
  <c r="E11" i="1" s="1"/>
  <c r="J11" i="1" s="1"/>
  <c r="I43" i="1"/>
  <c r="H43" i="1"/>
  <c r="G43" i="1"/>
  <c r="F43" i="1"/>
  <c r="E43" i="1"/>
  <c r="J42" i="1"/>
  <c r="K42" i="1" s="1"/>
  <c r="J41" i="1"/>
  <c r="K41" i="1" s="1"/>
  <c r="K40" i="1"/>
  <c r="K39" i="1"/>
  <c r="J39" i="1"/>
  <c r="I36" i="1"/>
  <c r="H36" i="1"/>
  <c r="G36" i="1"/>
  <c r="F36" i="1"/>
  <c r="A43" i="1"/>
  <c r="J32" i="1"/>
  <c r="K32" i="1" s="1"/>
  <c r="M27" i="1"/>
  <c r="M39" i="1" s="1"/>
  <c r="L27" i="1"/>
  <c r="L39" i="1" s="1"/>
  <c r="I27" i="1"/>
  <c r="I39" i="1" s="1"/>
  <c r="H27" i="1"/>
  <c r="H39" i="1" s="1"/>
  <c r="G27" i="1"/>
  <c r="G39" i="1" s="1"/>
  <c r="F27" i="1"/>
  <c r="F39" i="1" s="1"/>
  <c r="I24" i="1"/>
  <c r="H24" i="1"/>
  <c r="G24" i="1"/>
  <c r="F24" i="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E28" i="1" l="1"/>
  <c r="D91" i="2"/>
  <c r="E91" i="2" s="1"/>
  <c r="J24" i="1"/>
  <c r="K24" i="1" s="1"/>
  <c r="K11" i="1"/>
  <c r="K29" i="1"/>
  <c r="E24" i="1"/>
  <c r="J43" i="1"/>
  <c r="K43" i="1" s="1"/>
  <c r="J28" i="1" l="1"/>
  <c r="E36" i="1"/>
  <c r="K28" i="1" l="1"/>
  <c r="J36" i="1"/>
  <c r="K36" i="1" s="1"/>
  <c r="C70" i="2" l="1"/>
  <c r="D70" i="2"/>
  <c r="E70" i="2"/>
  <c r="H70" i="2"/>
  <c r="B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Rivero Martinez</author>
  </authors>
  <commentList>
    <comment ref="E10" authorId="0" shapeId="0" xr:uid="{00000000-0006-0000-0000-000001000000}">
      <text>
        <r>
          <rPr>
            <b/>
            <sz val="9"/>
            <color indexed="81"/>
            <rFont val="Tahoma"/>
            <family val="2"/>
          </rPr>
          <t>Information from tab" Budget Revisions"</t>
        </r>
      </text>
    </comment>
    <comment ref="E27" authorId="0" shapeId="0" xr:uid="{00000000-0006-0000-0000-000002000000}">
      <text>
        <r>
          <rPr>
            <b/>
            <sz val="9"/>
            <color indexed="81"/>
            <rFont val="Tahoma"/>
            <family val="2"/>
          </rPr>
          <t>Information from tab" Budget Revisions"</t>
        </r>
      </text>
    </comment>
    <comment ref="E39" authorId="0" shapeId="0" xr:uid="{00000000-0006-0000-0000-000003000000}">
      <text>
        <r>
          <rPr>
            <b/>
            <sz val="9"/>
            <color indexed="81"/>
            <rFont val="Tahoma"/>
            <family val="2"/>
          </rPr>
          <t>Information from tab" Budget Revisions"</t>
        </r>
      </text>
    </comment>
  </commentList>
</comments>
</file>

<file path=xl/sharedStrings.xml><?xml version="1.0" encoding="utf-8"?>
<sst xmlns="http://schemas.openxmlformats.org/spreadsheetml/2006/main" count="176" uniqueCount="124">
  <si>
    <t>A- BREAKDOWN BY COST GROUPING OR COST INPUT</t>
  </si>
  <si>
    <t>Current Reporting Period</t>
  </si>
  <si>
    <t>Costing Dimension (Cost Grouping )</t>
  </si>
  <si>
    <t>Budget for Reporting Period</t>
  </si>
  <si>
    <t>Total Actual Expenditure*</t>
  </si>
  <si>
    <t>Unsupported expenditures</t>
  </si>
  <si>
    <t>Expenditures incurred outside of the scope or period of the grant</t>
  </si>
  <si>
    <t>Expenditures compromised by prohibited practices</t>
  </si>
  <si>
    <t>Expenditures relating to other types of non-compliance or mismanagement of grant funds (or goods or services purchased with grant funds).</t>
  </si>
  <si>
    <t>% of reported expenditures</t>
  </si>
  <si>
    <t>Notes to ineligibles by PR</t>
  </si>
  <si>
    <t>Notes to ineligibles by Auditors</t>
  </si>
  <si>
    <t>1. Human Resources (HR)</t>
  </si>
  <si>
    <t>2. Travel related costs (TRC)</t>
  </si>
  <si>
    <t>3. External Professional services (EPS)</t>
  </si>
  <si>
    <t>4. Health Products - Pharmaceutical Products (HPPP)</t>
  </si>
  <si>
    <t>5. Health Products - Non-Pharmaceuticals (HPNP)</t>
  </si>
  <si>
    <t>6. Health Products - Equipment (HPE)</t>
  </si>
  <si>
    <t>7. Procurement and Supply-Chain Management costs (PSM)</t>
  </si>
  <si>
    <t>8. Infrastructure (INF)</t>
  </si>
  <si>
    <t>9. Non-health equipment (NHP)</t>
  </si>
  <si>
    <t>10. Communication Material and Publications (CMP)</t>
  </si>
  <si>
    <t>11. Programme Administration costs (PA)</t>
  </si>
  <si>
    <t>12. Living support to client/ target population (LSCTP)</t>
  </si>
  <si>
    <t>13. Payment for Results</t>
  </si>
  <si>
    <t>Total uses of Grant Funds (cash outflow)</t>
  </si>
  <si>
    <t>B. BREAKDOWN BY INTERVENTIONS</t>
  </si>
  <si>
    <t>Modular Approach - Modules</t>
  </si>
  <si>
    <t>Modular Approach - Interventions</t>
  </si>
  <si>
    <t>Actual Expenditure</t>
  </si>
  <si>
    <t>%</t>
  </si>
  <si>
    <t>C. BREAKDOWN BY IMPLEMENTING ENTITY</t>
  </si>
  <si>
    <t>Implementing Entity</t>
  </si>
  <si>
    <t>Type of Implementing Entity</t>
  </si>
  <si>
    <t>Actual Expenditure*</t>
  </si>
  <si>
    <t>Cumulative Actual Expenditure</t>
  </si>
  <si>
    <t>Overruns not authorized by the Global Fund</t>
  </si>
  <si>
    <t xml:space="preserve">Notes to overruns </t>
  </si>
  <si>
    <r>
      <rPr>
        <b/>
        <sz val="12"/>
        <color rgb="FFFF0000"/>
        <rFont val="Georgia"/>
        <family val="1"/>
      </rPr>
      <t>Intervention</t>
    </r>
    <r>
      <rPr>
        <b/>
        <sz val="12"/>
        <color theme="1"/>
        <rFont val="Georgia"/>
        <family val="1"/>
      </rPr>
      <t xml:space="preserve"> (TO BE COMPLETED AS PER INFORMATION IN THE DETAILED BUDGET EXCEL FILE)</t>
    </r>
  </si>
  <si>
    <t xml:space="preserve">To: </t>
  </si>
  <si>
    <t>From:</t>
  </si>
  <si>
    <t xml:space="preserve">Cumulative BASELINE Budget </t>
  </si>
  <si>
    <t xml:space="preserve">Non-compliant expenditures </t>
  </si>
  <si>
    <r>
      <rPr>
        <b/>
        <sz val="11"/>
        <color theme="1"/>
        <rFont val="Calibri"/>
        <family val="2"/>
        <scheme val="minor"/>
      </rPr>
      <t>Grant Confirmation</t>
    </r>
    <r>
      <rPr>
        <sz val="11"/>
        <color theme="1"/>
        <rFont val="Calibri"/>
        <family val="2"/>
        <scheme val="minor"/>
      </rPr>
      <t xml:space="preserve">
2.2 Program.  The details of the Program, the Program Activities and related implementation arrangements are set forth in Schedule 1 (Integrated Grant Description).  </t>
    </r>
    <r>
      <rPr>
        <b/>
        <sz val="11"/>
        <color theme="1"/>
        <rFont val="Calibri"/>
        <family val="2"/>
        <scheme val="minor"/>
      </rPr>
      <t xml:space="preserve">The Grantee shall implement the Program in accordance with the detailed Program budget agreed with the Global Fund </t>
    </r>
    <r>
      <rPr>
        <sz val="11"/>
        <color theme="1"/>
        <rFont val="Calibri"/>
        <family val="2"/>
        <scheme val="minor"/>
      </rPr>
      <t xml:space="preserve">and shall take all appropriate and necessary actions to </t>
    </r>
    <r>
      <rPr>
        <b/>
        <sz val="11"/>
        <color theme="1"/>
        <rFont val="Calibri"/>
        <family val="2"/>
        <scheme val="minor"/>
      </rPr>
      <t>comply with (1) the Global Fund Guidelines for Grant Budgeting (2017, as amended from time to time), (2) the Health Products Guide (2017, as amended from time to time), and (3) any other policies, procedures, regulations and guidelines, which the Global Fund may communicate in writing to the Grantee, from time to time.</t>
    </r>
    <r>
      <rPr>
        <sz val="11"/>
        <color theme="1"/>
        <rFont val="Calibri"/>
        <family val="2"/>
        <scheme val="minor"/>
      </rPr>
      <t xml:space="preserve">
</t>
    </r>
    <r>
      <rPr>
        <b/>
        <sz val="11"/>
        <color theme="1"/>
        <rFont val="Calibri"/>
        <family val="2"/>
        <scheme val="minor"/>
      </rPr>
      <t>Budgeting Guidelines 
Section 5.2 Eligibility of grant expenditures</t>
    </r>
    <r>
      <rPr>
        <sz val="11"/>
        <color theme="1"/>
        <rFont val="Calibri"/>
        <family val="2"/>
        <scheme val="minor"/>
      </rPr>
      <t xml:space="preserve">
192. Compliant expenditures are those that have been incurred following the terms of the relevant grant agreement, including the terms of these guidelines and have been validated by the Global Fund Secretariat and/or its assurance providers based on sufficient and appropriate documentary evidence. They can also be those expenses that have been pre-approved in writing by the Global Fund.
193. Non-compliant expenditures refer to expenses incurred that are not in line with the provisions the signed grant agreement or the appropriate financial and procurement procedures of the implementer or grant. Non-compliant expenditures may include:
• unsupported expenditures;
• expenditures incurred outside of the scope or period of the grant;
• expenditures compromised by prohibited practices; or
• expenditures relating to other types of non-compliance or mismanagement of grant funds (or goods or services purchased with grant funds).</t>
    </r>
  </si>
  <si>
    <t>Excess Not authorized</t>
  </si>
  <si>
    <t>Overrun authorized by budgeting guidelines%</t>
  </si>
  <si>
    <r>
      <t xml:space="preserve">Budgeting Guidelines </t>
    </r>
    <r>
      <rPr>
        <b/>
        <sz val="11"/>
        <color theme="1"/>
        <rFont val="Calibri"/>
        <family val="2"/>
        <scheme val="minor"/>
      </rPr>
      <t xml:space="preserve">2019 
</t>
    </r>
    <r>
      <rPr>
        <sz val="11"/>
        <color theme="1"/>
        <rFont val="Calibri"/>
        <family val="2"/>
        <scheme val="minor"/>
      </rPr>
      <t xml:space="preserve">169. Once approved by the Global Fund Board, the budget is captured in Global Fund systems as the official approved budget and used as the basis for financial reporting unless it is modified through an implementation letter. The most recently approved summary budget45, as attached to the grant agreement or an implementation letter, is also the “baseline budget” and all budget adjustments will be compared against this version for the establishment of materiality thresholds.
</t>
    </r>
    <r>
      <rPr>
        <b/>
        <sz val="11"/>
        <color theme="1"/>
        <rFont val="Calibri"/>
        <family val="2"/>
        <scheme val="minor"/>
      </rPr>
      <t xml:space="preserve">
4.5.1. Material and non-material budget revisions</t>
    </r>
    <r>
      <rPr>
        <sz val="11"/>
        <color theme="1"/>
        <rFont val="Calibri"/>
        <family val="2"/>
        <scheme val="minor"/>
      </rPr>
      <t xml:space="preserve">
172. Budget revisions are adjustments that are purely budgetary in nature, do not represent a change in the total approved funding for the relevant implementation period, and do not affect the Performance Framework. Budget revisions are classified as “material” and “non-material” for the purpose of establishing a precise and clear mechanism for approval of budget adjustments.
174. The default definition of a discretionary cost category includes: human resources, travel-related costs, external professional services, non-health equipment, and indirect costs/overheads. Other pre-defined categories may be added to the list of discretionary cost categories, taking into account country context and grant-associated risks, and will be communicated to the Principal Recipient in the grant agreement or in an official legal notification.
176. As noted above, material budget revisions require prior written approval from the Global Fund prior to the initiation of the activity and related payment. The approval must be formalized by an implementation letter before the next reporting period. Principal Recipients can undertake non-material budget revisions without prior approval of the Global Fund.
177. The thresholds are only applicable to budget revisions that do not change the performance framework. If budgetary revisions are accompanied by changes to the indicators and targets in the performance framework, the Operational Policy Manual, Section 2.2: OPN on Grant Revisions should be followed.
179. Budget revisions are calculated on the budget at</t>
    </r>
    <r>
      <rPr>
        <b/>
        <sz val="11"/>
        <color theme="1"/>
        <rFont val="Calibri"/>
        <family val="2"/>
        <scheme val="minor"/>
      </rPr>
      <t xml:space="preserve"> intervention</t>
    </r>
    <r>
      <rPr>
        <sz val="11"/>
        <color theme="1"/>
        <rFont val="Calibri"/>
        <family val="2"/>
        <scheme val="minor"/>
      </rPr>
      <t xml:space="preserve"> </t>
    </r>
    <r>
      <rPr>
        <b/>
        <sz val="11"/>
        <color theme="1"/>
        <rFont val="Calibri"/>
        <family val="2"/>
        <scheme val="minor"/>
      </rPr>
      <t xml:space="preserve">level for the full implementation period </t>
    </r>
    <r>
      <rPr>
        <sz val="11"/>
        <color theme="1"/>
        <rFont val="Calibri"/>
        <family val="2"/>
        <scheme val="minor"/>
      </rPr>
      <t xml:space="preserve">and not on the budget at intervention level of a given year. The budget revisions are calculated on both the “increasing” intervention (which receives the funds) and the “decreasing” intervention (where the funds are taken from).
180. Similarly, budget revisions for a </t>
    </r>
    <r>
      <rPr>
        <b/>
        <sz val="11"/>
        <color theme="1"/>
        <rFont val="Calibri"/>
        <family val="2"/>
        <scheme val="minor"/>
      </rPr>
      <t>discretionary cost category</t>
    </r>
    <r>
      <rPr>
        <sz val="11"/>
        <color theme="1"/>
        <rFont val="Calibri"/>
        <family val="2"/>
        <scheme val="minor"/>
      </rPr>
      <t xml:space="preserve"> are calculated on the </t>
    </r>
    <r>
      <rPr>
        <b/>
        <sz val="11"/>
        <color theme="1"/>
        <rFont val="Calibri"/>
        <family val="2"/>
        <scheme val="minor"/>
      </rPr>
      <t>cost grouping budget for the full implementation period</t>
    </r>
    <r>
      <rPr>
        <sz val="11"/>
        <color theme="1"/>
        <rFont val="Calibri"/>
        <family val="2"/>
        <scheme val="minor"/>
      </rPr>
      <t xml:space="preserve">, and not on the cost input budget of a given year.
181. It means that material budget revisions can also be triggered by cumulative non-material budget revisions. Consequently, Principal Recipients should put in place mechanisms to track and ensure that cumulative non-material budget revisions do not constitute a material budget revision without the prior approval of the Global Fund throughout the implementation period.
182. In cases where Global Fund prior written approval of a material budget revision is not obtained, the approval of the post-incurrence reporting of material variances will be at the discretion of the Global Fund, based on the nature of the expenditure and the programmatic and financial context. In the event that such expenditures are not accepted by the Global Fund, they will be classified as non-compliant49 and the Global Fund will request reimbursement from the Principal Recipient.
183. In some cases, the Global Fund may require pre-approval for all budget revisions, irrespective of the amount. … communicated to the Principal Recipient in the grant agreement or in an official legal notification. … 
192. Compliant expenditures are those that have been incurred following the terms of the relevant grant agreement, ... They can also be those expenses that have been pre-approved in writing by the Global Fund. </t>
    </r>
  </si>
  <si>
    <t>By Cost Grouping</t>
  </si>
  <si>
    <t xml:space="preserve">Current period’s Expenditure amount </t>
  </si>
  <si>
    <t>Amount covered by Sample</t>
  </si>
  <si>
    <t>Sample selection methodology</t>
  </si>
  <si>
    <t>1.0 Human Resources (HR)</t>
  </si>
  <si>
    <t>2.0 Travel related costs (TRC)</t>
  </si>
  <si>
    <t>3.0 External Professional services (EPS)</t>
  </si>
  <si>
    <t>4.0 Health Products - Pharmaceutical Products (HPPP)</t>
  </si>
  <si>
    <t>5.0 Health Products - Non-Pharmaceuticals (HPNP)</t>
  </si>
  <si>
    <t>6.0 Health Products - Equipment (HPE)</t>
  </si>
  <si>
    <t>7.0 Procurement and Supply-Chain Management costs (PSM)</t>
  </si>
  <si>
    <t>8.0 Infrastructure (INF)</t>
  </si>
  <si>
    <t>9.0 Non-health equipment (NHP)</t>
  </si>
  <si>
    <t>10.0 Communication Material and Publications (CMP)</t>
  </si>
  <si>
    <t>11.0 Programme Administration costs (PA)</t>
  </si>
  <si>
    <t>12.0 Living support to client/ target population (LSCTP)</t>
  </si>
  <si>
    <t>13.0 Payment for Results</t>
  </si>
  <si>
    <t>By Recipients</t>
  </si>
  <si>
    <t xml:space="preserve">B. BREAKDOWN BY INTERVENTIONS </t>
  </si>
  <si>
    <t>Sample selection methodology 
Control-based vs substantive. When substantive, disclose the relative size of sample population tested. When control based, comment on the existence and effectiveness of the control systems.</t>
  </si>
  <si>
    <t>Total non-compliant expenditures</t>
  </si>
  <si>
    <t>Cumulative overruns not authorized by GF</t>
  </si>
  <si>
    <t>PR</t>
  </si>
  <si>
    <t>SR1</t>
  </si>
  <si>
    <t xml:space="preserve">Flow of Funds Arrangements; </t>
  </si>
  <si>
    <t xml:space="preserve">Financial Fraud, Corruption and theft; </t>
  </si>
  <si>
    <t>Limited Value for Money; and</t>
  </si>
  <si>
    <t>SR2</t>
  </si>
  <si>
    <t>SR3</t>
  </si>
  <si>
    <t>SR4</t>
  </si>
  <si>
    <t xml:space="preserve">Internal Controls; </t>
  </si>
  <si>
    <t xml:space="preserve">Accounting and Financial Reporting; </t>
  </si>
  <si>
    <t xml:space="preserve">Low, Moderate, High, Very High </t>
  </si>
  <si>
    <t>Overall financial risk assessment</t>
  </si>
  <si>
    <t>Inadequate Auditing Arrangements</t>
  </si>
  <si>
    <t>15. The risk of Inadequate Flow of Funds Arrangements is defined as the possibility that funds budgeted by the Global Fund are not used by Principal Recipients (PR) or Sub-Recipients (SR) within the timelines agreed in the grant budget due to (i) inadequate implementation arrangements, (ii) bottlenecks in the flow of funds from the Principal Recipients to the SRs and other implementing partners including beneficiaries due to external factors and (iii) inadequate cash flow management by the Principal Recipient. 16. The risk of Inadequate Internal Controls is defined as the possibility that Global Fund resources are misused as a result of lack of (i) well designed and effective control at entity, process and transactional levels, (ii) compliance with policies, procedures and applicable law and (iii) safeguarding of Global Fund assets. 17. The risk of Financial Fraud, Corruption and Theft is defined as the possibility that (i) Global Fund financed assets (financial and non-financial) are misappropriated, (ii) financial statements reported to the Global Fund are intentionally misstated and (iii) Global Fund incurs financial loss as a result of engaging in corrupt practices, fraudulent practices, coercive practices, collusive practices, obstructive practices, money laundering, and financing of terrorism which is collectively referred to as “prohibited practices.” 18. The risk of Inadequate Accounting and Financial Reporting is defined as the possibility that the records maintained and the financial reports provided by the Principal Recipient and Sub Recipients in relation to Global Fund funding are incorrect2 , delayed, incomplete or have inadequate supporting documents. 19. The risk of Limited Value for Money is defined as the possibility that Global Fund resources are lost because of the lack of Effectiveness and Efficiency3 and implementers not choosing the most economical options. 20.The risk of Inadequate Auditing Arrangements is defined as the possibility that external and internal auditing arrangements are not effective (design and operating) or adequate to provide the Global Fund with the level of financial assurance expected on the risk management actions of the implementers’4</t>
  </si>
  <si>
    <t>https://www.theglobalfund.org/media/7540/financial_financialriskmanagement_guidelines_en.pdf?u=636784020850000000</t>
  </si>
  <si>
    <t>Grant</t>
  </si>
  <si>
    <t>Very High</t>
  </si>
  <si>
    <t>High</t>
  </si>
  <si>
    <t>Moderate</t>
  </si>
  <si>
    <t>Low</t>
  </si>
  <si>
    <t>COVID19 increased areas of risk</t>
  </si>
  <si>
    <t>Methodology</t>
  </si>
  <si>
    <r>
      <t xml:space="preserve">Cumulative </t>
    </r>
    <r>
      <rPr>
        <b/>
        <sz val="12"/>
        <color rgb="FFFF0000"/>
        <rFont val="Georgia"/>
        <family val="1"/>
      </rPr>
      <t>BASELINE</t>
    </r>
    <r>
      <rPr>
        <b/>
        <sz val="12"/>
        <rFont val="Georgia"/>
        <family val="1"/>
      </rPr>
      <t xml:space="preserve"> Budget Vs Cumulative Actuals Variances*</t>
    </r>
  </si>
  <si>
    <t>Func. Area</t>
  </si>
  <si>
    <t>Grade</t>
  </si>
  <si>
    <t>Finding</t>
  </si>
  <si>
    <t>Implication</t>
  </si>
  <si>
    <t>Recommendation</t>
  </si>
  <si>
    <t>Benefits</t>
  </si>
  <si>
    <t>Management’s response</t>
  </si>
  <si>
    <t>Further Auditor Comments</t>
  </si>
  <si>
    <t>Cost grouping</t>
  </si>
  <si>
    <t>Total expenditure</t>
  </si>
  <si>
    <t>Total</t>
  </si>
  <si>
    <t>Number of Findings</t>
  </si>
  <si>
    <t>% of cost category</t>
  </si>
  <si>
    <t>Amount involved</t>
  </si>
  <si>
    <t xml:space="preserve">INSTRUCTIONS: Fill-in the information in the yellow and white cells, do not tamper formulas in green cells. </t>
  </si>
  <si>
    <t xml:space="preserve">C. BREAKDOWN BY IMPLEMENTING ENTITY </t>
  </si>
  <si>
    <t>* To inform the opinion on compliance, the auditors need to ensure that the written authorizations provided by GF substantiate the excess on expenditures no covered by the flexibilities</t>
  </si>
  <si>
    <t>NB: Whilst the overall expenditure may be within the overall approved budget, the information in this table is to document the cumulative ineligible overruns detected by implementing entity.</t>
  </si>
  <si>
    <t>A- BREAKDOWN BY COST GROUPING</t>
  </si>
  <si>
    <t>HR</t>
  </si>
  <si>
    <t>TRC</t>
  </si>
  <si>
    <t>EPS</t>
  </si>
  <si>
    <t>HPPP</t>
  </si>
  <si>
    <t>HPNP</t>
  </si>
  <si>
    <t>HPE</t>
  </si>
  <si>
    <t>PSM</t>
  </si>
  <si>
    <t>INF</t>
  </si>
  <si>
    <t>HHP</t>
  </si>
  <si>
    <t>COM</t>
  </si>
  <si>
    <t>P&amp;A</t>
  </si>
  <si>
    <t>LSCTP</t>
  </si>
  <si>
    <t>PFR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</si>
</sst>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Georgia"/>
      <family val="1"/>
    </font>
    <font>
      <sz val="12"/>
      <name val="Georgia"/>
      <family val="1"/>
    </font>
    <font>
      <b/>
      <sz val="12"/>
      <color theme="1"/>
      <name val="Georgia"/>
      <family val="1"/>
    </font>
    <font>
      <sz val="10"/>
      <name val="Georgia"/>
      <family val="1"/>
    </font>
    <font>
      <b/>
      <sz val="12"/>
      <color rgb="FFFF0000"/>
      <name val="Georgia"/>
      <family val="1"/>
    </font>
    <font>
      <b/>
      <sz val="9"/>
      <color indexed="81"/>
      <name val="Tahoma"/>
      <family val="2"/>
    </font>
    <font>
      <b/>
      <sz val="10"/>
      <color rgb="FF000000"/>
      <name val="Arial"/>
      <family val="2"/>
    </font>
    <font>
      <i/>
      <sz val="11"/>
      <color rgb="FF000000"/>
      <name val="Arial"/>
      <family val="2"/>
    </font>
    <font>
      <sz val="10"/>
      <color rgb="FF000000"/>
      <name val="Arial"/>
      <family val="2"/>
    </font>
    <font>
      <sz val="11"/>
      <color theme="1"/>
      <name val="Arial"/>
      <family val="2"/>
    </font>
    <font>
      <sz val="8"/>
      <name val="Calibri"/>
      <family val="2"/>
      <scheme val="minor"/>
    </font>
    <font>
      <b/>
      <sz val="8"/>
      <color rgb="FF000000"/>
      <name val="Calibri"/>
      <family val="2"/>
    </font>
    <font>
      <b/>
      <sz val="10"/>
      <color rgb="FF2E2E38"/>
      <name val="Arial"/>
      <family val="2"/>
    </font>
    <font>
      <sz val="10"/>
      <color theme="1"/>
      <name val="Arial"/>
      <family val="2"/>
    </font>
    <font>
      <sz val="10"/>
      <color rgb="FF2E2E38"/>
      <name val="Arial"/>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rgb="FFC1F4BA"/>
        <bgColor indexed="64"/>
      </patternFill>
    </fill>
    <fill>
      <patternFill patternType="solid">
        <fgColor rgb="FFFFFF99"/>
        <bgColor indexed="64"/>
      </patternFill>
    </fill>
    <fill>
      <patternFill patternType="solid">
        <fgColor theme="0"/>
        <bgColor indexed="64"/>
      </patternFill>
    </fill>
    <fill>
      <patternFill patternType="solid">
        <fgColor rgb="FFDCE6F1"/>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42">
    <border>
      <left/>
      <right/>
      <top/>
      <bottom/>
      <diagonal/>
    </border>
    <border>
      <left style="hair">
        <color theme="8"/>
      </left>
      <right/>
      <top style="thin">
        <color indexed="64"/>
      </top>
      <bottom style="thin">
        <color indexed="64"/>
      </bottom>
      <diagonal/>
    </border>
    <border>
      <left/>
      <right style="hair">
        <color theme="8"/>
      </right>
      <top style="thin">
        <color indexed="64"/>
      </top>
      <bottom style="thin">
        <color indexed="64"/>
      </bottom>
      <diagonal/>
    </border>
    <border>
      <left style="hair">
        <color theme="8"/>
      </left>
      <right style="hair">
        <color theme="8"/>
      </right>
      <top style="thin">
        <color indexed="64"/>
      </top>
      <bottom style="thin">
        <color indexed="64"/>
      </bottom>
      <diagonal/>
    </border>
    <border>
      <left style="hair">
        <color theme="8"/>
      </left>
      <right style="hair">
        <color theme="8"/>
      </right>
      <top/>
      <bottom style="hair">
        <color theme="8"/>
      </bottom>
      <diagonal/>
    </border>
    <border>
      <left style="hair">
        <color theme="8"/>
      </left>
      <right style="hair">
        <color theme="8"/>
      </right>
      <top style="hair">
        <color theme="8"/>
      </top>
      <bottom style="hair">
        <color theme="8"/>
      </bottom>
      <diagonal/>
    </border>
    <border>
      <left style="hair">
        <color theme="8"/>
      </left>
      <right/>
      <top style="thin">
        <color indexed="64"/>
      </top>
      <bottom style="hair">
        <color theme="8"/>
      </bottom>
      <diagonal/>
    </border>
    <border>
      <left/>
      <right style="hair">
        <color theme="8"/>
      </right>
      <top style="thin">
        <color indexed="64"/>
      </top>
      <bottom style="hair">
        <color theme="8"/>
      </bottom>
      <diagonal/>
    </border>
    <border>
      <left style="medium">
        <color indexed="64"/>
      </left>
      <right/>
      <top style="hair">
        <color theme="8"/>
      </top>
      <bottom style="medium">
        <color indexed="64"/>
      </bottom>
      <diagonal/>
    </border>
    <border>
      <left/>
      <right style="hair">
        <color rgb="FF33CCCC"/>
      </right>
      <top style="hair">
        <color theme="8"/>
      </top>
      <bottom style="medium">
        <color indexed="64"/>
      </bottom>
      <diagonal/>
    </border>
    <border>
      <left style="hair">
        <color rgb="FF33CCCC"/>
      </left>
      <right style="hair">
        <color rgb="FF33CCCC"/>
      </right>
      <top/>
      <bottom style="medium">
        <color indexed="64"/>
      </bottom>
      <diagonal/>
    </border>
    <border>
      <left/>
      <right/>
      <top/>
      <bottom style="medium">
        <color indexed="64"/>
      </bottom>
      <diagonal/>
    </border>
    <border>
      <left style="hair">
        <color theme="8"/>
      </left>
      <right style="hair">
        <color theme="8"/>
      </right>
      <top style="hair">
        <color theme="8"/>
      </top>
      <bottom style="medium">
        <color indexed="64"/>
      </bottom>
      <diagonal/>
    </border>
    <border>
      <left style="medium">
        <color indexed="64"/>
      </left>
      <right/>
      <top/>
      <bottom/>
      <diagonal/>
    </border>
    <border>
      <left style="thin">
        <color indexed="64"/>
      </left>
      <right style="hair">
        <color theme="8"/>
      </right>
      <top style="thin">
        <color indexed="64"/>
      </top>
      <bottom style="thin">
        <color indexed="64"/>
      </bottom>
      <diagonal/>
    </border>
    <border>
      <left style="hair">
        <color theme="8"/>
      </left>
      <right style="thin">
        <color indexed="64"/>
      </right>
      <top style="thin">
        <color indexed="64"/>
      </top>
      <bottom style="thin">
        <color indexed="64"/>
      </bottom>
      <diagonal/>
    </border>
    <border>
      <left style="thin">
        <color indexed="64"/>
      </left>
      <right style="hair">
        <color theme="8"/>
      </right>
      <top/>
      <bottom style="hair">
        <color theme="8"/>
      </bottom>
      <diagonal/>
    </border>
    <border>
      <left style="hair">
        <color theme="8"/>
      </left>
      <right style="thin">
        <color indexed="64"/>
      </right>
      <top style="hair">
        <color theme="8"/>
      </top>
      <bottom style="hair">
        <color theme="8"/>
      </bottom>
      <diagonal/>
    </border>
    <border>
      <left style="thin">
        <color indexed="64"/>
      </left>
      <right style="hair">
        <color theme="8"/>
      </right>
      <top style="hair">
        <color theme="8"/>
      </top>
      <bottom style="hair">
        <color theme="8"/>
      </bottom>
      <diagonal/>
    </border>
    <border>
      <left style="thin">
        <color indexed="64"/>
      </left>
      <right/>
      <top style="hair">
        <color theme="8"/>
      </top>
      <bottom style="thin">
        <color indexed="64"/>
      </bottom>
      <diagonal/>
    </border>
    <border>
      <left/>
      <right style="hair">
        <color rgb="FF33CCCC"/>
      </right>
      <top style="hair">
        <color theme="8"/>
      </top>
      <bottom style="thin">
        <color indexed="64"/>
      </bottom>
      <diagonal/>
    </border>
    <border>
      <left style="hair">
        <color rgb="FF33CCCC"/>
      </left>
      <right style="hair">
        <color rgb="FF33CCCC"/>
      </right>
      <top style="hair">
        <color rgb="FF33CCCC"/>
      </top>
      <bottom style="thin">
        <color indexed="64"/>
      </bottom>
      <diagonal/>
    </border>
    <border>
      <left/>
      <right/>
      <top/>
      <bottom style="thin">
        <color indexed="64"/>
      </bottom>
      <diagonal/>
    </border>
    <border>
      <left style="hair">
        <color theme="8"/>
      </left>
      <right style="hair">
        <color theme="8"/>
      </right>
      <top style="hair">
        <color theme="8"/>
      </top>
      <bottom style="thin">
        <color indexed="64"/>
      </bottom>
      <diagonal/>
    </border>
    <border>
      <left style="hair">
        <color theme="8"/>
      </left>
      <right style="thin">
        <color indexed="64"/>
      </right>
      <top style="hair">
        <color theme="8"/>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hair">
        <color theme="8"/>
      </left>
      <right style="thin">
        <color indexed="64"/>
      </right>
      <top/>
      <bottom style="hair">
        <color theme="8"/>
      </bottom>
      <diagonal/>
    </border>
    <border>
      <left style="thin">
        <color indexed="64"/>
      </left>
      <right/>
      <top style="thin">
        <color indexed="64"/>
      </top>
      <bottom style="hair">
        <color theme="8"/>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Dashed">
        <color rgb="FFA6A6A6"/>
      </left>
      <right style="medium">
        <color indexed="64"/>
      </right>
      <top style="mediumDashed">
        <color rgb="FFA6A6A6"/>
      </top>
      <bottom style="mediumDashed">
        <color rgb="FFA6A6A6"/>
      </bottom>
      <diagonal/>
    </border>
    <border>
      <left style="mediumDashed">
        <color rgb="FFA6A6A6"/>
      </left>
      <right style="medium">
        <color indexed="64"/>
      </right>
      <top/>
      <bottom style="mediumDashed">
        <color rgb="FFA6A6A6"/>
      </bottom>
      <diagonal/>
    </border>
    <border>
      <left style="mediumDashed">
        <color rgb="FFA6A6A6"/>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93">
    <xf numFmtId="0" fontId="0" fillId="0" borderId="0" xfId="0"/>
    <xf numFmtId="0" fontId="4" fillId="2" borderId="0" xfId="2" applyFont="1" applyFill="1" applyBorder="1" applyAlignment="1" applyProtection="1">
      <alignment horizontal="left" vertical="center"/>
    </xf>
    <xf numFmtId="0" fontId="5" fillId="2" borderId="0" xfId="2" applyFont="1" applyFill="1" applyBorder="1" applyAlignment="1" applyProtection="1">
      <alignment vertical="center"/>
    </xf>
    <xf numFmtId="0" fontId="5" fillId="0" borderId="0" xfId="3" applyFont="1" applyProtection="1"/>
    <xf numFmtId="0" fontId="6" fillId="0" borderId="0" xfId="3" applyFont="1" applyBorder="1" applyAlignment="1" applyProtection="1">
      <alignment horizontal="center"/>
    </xf>
    <xf numFmtId="0" fontId="4" fillId="4" borderId="3" xfId="3" applyFont="1" applyFill="1" applyBorder="1" applyAlignment="1" applyProtection="1">
      <alignment horizontal="center" vertical="top" wrapText="1"/>
    </xf>
    <xf numFmtId="164" fontId="5" fillId="5" borderId="4" xfId="3" applyNumberFormat="1" applyFont="1" applyFill="1" applyBorder="1" applyAlignment="1" applyProtection="1">
      <alignment vertical="center"/>
    </xf>
    <xf numFmtId="164" fontId="5" fillId="6" borderId="4" xfId="3" applyNumberFormat="1" applyFont="1" applyFill="1" applyBorder="1" applyAlignment="1" applyProtection="1">
      <alignment vertical="center"/>
      <protection locked="0"/>
    </xf>
    <xf numFmtId="9" fontId="5" fillId="5" borderId="4" xfId="1" applyFont="1" applyFill="1" applyBorder="1" applyAlignment="1" applyProtection="1">
      <alignment vertical="center"/>
    </xf>
    <xf numFmtId="9" fontId="5" fillId="7" borderId="4" xfId="1" applyFont="1" applyFill="1" applyBorder="1" applyAlignment="1" applyProtection="1">
      <alignment vertical="center"/>
    </xf>
    <xf numFmtId="164" fontId="5" fillId="5" borderId="5" xfId="3" applyNumberFormat="1" applyFont="1" applyFill="1" applyBorder="1" applyAlignment="1" applyProtection="1">
      <alignment vertical="center"/>
    </xf>
    <xf numFmtId="164" fontId="5" fillId="6" borderId="5" xfId="3" applyNumberFormat="1" applyFont="1" applyFill="1" applyBorder="1" applyAlignment="1" applyProtection="1">
      <alignment vertical="center"/>
      <protection locked="0"/>
    </xf>
    <xf numFmtId="9" fontId="5" fillId="7" borderId="5" xfId="1" applyFont="1" applyFill="1" applyBorder="1" applyAlignment="1" applyProtection="1">
      <alignment vertical="center"/>
    </xf>
    <xf numFmtId="164" fontId="4" fillId="5" borderId="10" xfId="3" applyNumberFormat="1" applyFont="1" applyFill="1" applyBorder="1" applyAlignment="1" applyProtection="1">
      <alignment vertical="center"/>
    </xf>
    <xf numFmtId="164" fontId="4" fillId="5" borderId="11" xfId="3" applyNumberFormat="1" applyFont="1" applyFill="1" applyBorder="1" applyAlignment="1" applyProtection="1">
      <alignment vertical="center"/>
    </xf>
    <xf numFmtId="9" fontId="4" fillId="5" borderId="12" xfId="1" applyFont="1" applyFill="1" applyBorder="1" applyAlignment="1" applyProtection="1">
      <alignment vertical="center"/>
    </xf>
    <xf numFmtId="164" fontId="4" fillId="5" borderId="12" xfId="3" applyNumberFormat="1" applyFont="1" applyFill="1" applyBorder="1" applyAlignment="1" applyProtection="1">
      <alignment vertical="center"/>
    </xf>
    <xf numFmtId="0" fontId="5" fillId="0" borderId="0" xfId="3" applyFont="1" applyProtection="1">
      <protection locked="0"/>
    </xf>
    <xf numFmtId="0" fontId="5" fillId="0" borderId="13" xfId="3" applyFont="1" applyBorder="1" applyProtection="1"/>
    <xf numFmtId="0" fontId="5" fillId="0" borderId="0" xfId="3" applyFont="1" applyBorder="1" applyProtection="1"/>
    <xf numFmtId="0" fontId="6" fillId="3" borderId="14" xfId="3" applyFont="1" applyFill="1" applyBorder="1" applyAlignment="1" applyProtection="1">
      <alignment horizontal="center" vertical="top" wrapText="1"/>
    </xf>
    <xf numFmtId="0" fontId="6" fillId="3" borderId="3" xfId="3" applyFont="1" applyFill="1" applyBorder="1" applyAlignment="1" applyProtection="1">
      <alignment horizontal="center" vertical="top" wrapText="1"/>
    </xf>
    <xf numFmtId="0" fontId="4" fillId="4" borderId="3" xfId="3" applyFont="1" applyFill="1" applyBorder="1" applyAlignment="1" applyProtection="1">
      <alignment horizontal="center" vertical="center" wrapText="1"/>
    </xf>
    <xf numFmtId="0" fontId="4" fillId="4" borderId="15" xfId="3" applyFont="1" applyFill="1" applyBorder="1" applyAlignment="1" applyProtection="1">
      <alignment horizontal="center" vertical="center" wrapText="1"/>
    </xf>
    <xf numFmtId="49" fontId="5" fillId="3" borderId="16" xfId="3" applyNumberFormat="1" applyFont="1" applyFill="1" applyBorder="1" applyAlignment="1" applyProtection="1">
      <alignment vertical="top" wrapText="1"/>
    </xf>
    <xf numFmtId="49" fontId="5" fillId="3" borderId="4" xfId="3" applyNumberFormat="1" applyFont="1" applyFill="1" applyBorder="1" applyAlignment="1" applyProtection="1">
      <alignment vertical="top" wrapText="1"/>
    </xf>
    <xf numFmtId="9" fontId="5" fillId="7" borderId="17" xfId="1" applyFont="1" applyFill="1" applyBorder="1" applyAlignment="1" applyProtection="1">
      <alignment vertical="center"/>
    </xf>
    <xf numFmtId="49" fontId="5" fillId="3" borderId="18" xfId="3" applyNumberFormat="1" applyFont="1" applyFill="1" applyBorder="1" applyAlignment="1" applyProtection="1">
      <alignment vertical="top" wrapText="1"/>
    </xf>
    <xf numFmtId="49" fontId="5" fillId="3" borderId="5" xfId="3" applyNumberFormat="1" applyFont="1" applyFill="1" applyBorder="1" applyAlignment="1" applyProtection="1">
      <alignment vertical="top" wrapText="1"/>
    </xf>
    <xf numFmtId="9" fontId="5" fillId="5" borderId="5" xfId="1" applyFont="1" applyFill="1" applyBorder="1" applyAlignment="1" applyProtection="1">
      <alignment vertical="center"/>
    </xf>
    <xf numFmtId="164" fontId="4" fillId="5" borderId="21" xfId="3" applyNumberFormat="1" applyFont="1" applyFill="1" applyBorder="1" applyAlignment="1" applyProtection="1">
      <alignment vertical="center"/>
    </xf>
    <xf numFmtId="164" fontId="4" fillId="5" borderId="22" xfId="3" applyNumberFormat="1" applyFont="1" applyFill="1" applyBorder="1" applyAlignment="1" applyProtection="1">
      <alignment vertical="center"/>
    </xf>
    <xf numFmtId="9" fontId="4" fillId="5" borderId="23" xfId="1" applyFont="1" applyFill="1" applyBorder="1" applyAlignment="1" applyProtection="1">
      <alignment vertical="center"/>
    </xf>
    <xf numFmtId="164" fontId="4" fillId="5" borderId="23" xfId="3" applyNumberFormat="1" applyFont="1" applyFill="1" applyBorder="1" applyAlignment="1" applyProtection="1">
      <alignment vertical="center"/>
    </xf>
    <xf numFmtId="164" fontId="4" fillId="5" borderId="24" xfId="3" applyNumberFormat="1" applyFont="1" applyFill="1" applyBorder="1" applyAlignment="1" applyProtection="1">
      <alignment vertical="center"/>
    </xf>
    <xf numFmtId="0" fontId="7" fillId="0" borderId="0" xfId="3" applyFont="1" applyProtection="1"/>
    <xf numFmtId="0" fontId="5" fillId="0" borderId="25" xfId="3" applyFont="1" applyBorder="1" applyProtection="1"/>
    <xf numFmtId="0" fontId="5" fillId="0" borderId="26" xfId="3" applyFont="1" applyBorder="1" applyProtection="1"/>
    <xf numFmtId="0" fontId="6" fillId="3" borderId="27" xfId="3" applyFont="1" applyFill="1" applyBorder="1" applyAlignment="1" applyProtection="1">
      <alignment horizontal="left" vertical="center" wrapText="1"/>
    </xf>
    <xf numFmtId="49" fontId="5" fillId="3" borderId="27" xfId="3" applyNumberFormat="1" applyFont="1" applyFill="1" applyBorder="1" applyAlignment="1" applyProtection="1">
      <alignment vertical="top" wrapText="1"/>
    </xf>
    <xf numFmtId="9" fontId="5" fillId="7" borderId="28" xfId="1" applyFont="1" applyFill="1" applyBorder="1" applyAlignment="1" applyProtection="1">
      <alignment vertical="center"/>
    </xf>
    <xf numFmtId="49" fontId="5" fillId="3" borderId="29" xfId="3" applyNumberFormat="1" applyFont="1" applyFill="1" applyBorder="1" applyAlignment="1" applyProtection="1">
      <alignment vertical="top" wrapText="1"/>
    </xf>
    <xf numFmtId="0" fontId="4" fillId="3" borderId="19" xfId="3" applyFont="1" applyFill="1" applyBorder="1" applyAlignment="1" applyProtection="1">
      <alignment horizontal="left" vertical="top" wrapText="1"/>
    </xf>
    <xf numFmtId="0" fontId="5" fillId="3" borderId="16" xfId="3" applyFont="1" applyFill="1" applyBorder="1" applyAlignment="1" applyProtection="1">
      <alignment vertical="top" wrapText="1"/>
    </xf>
    <xf numFmtId="0" fontId="5" fillId="3" borderId="18" xfId="3" applyFont="1" applyFill="1" applyBorder="1" applyAlignment="1" applyProtection="1">
      <alignment vertical="top" wrapText="1"/>
    </xf>
    <xf numFmtId="0" fontId="6" fillId="3" borderId="19" xfId="3" applyFont="1" applyFill="1" applyBorder="1" applyAlignment="1" applyProtection="1">
      <alignment horizontal="left" vertical="center"/>
    </xf>
    <xf numFmtId="0" fontId="6" fillId="0" borderId="0" xfId="3" applyFont="1" applyBorder="1" applyAlignment="1" applyProtection="1">
      <alignment horizontal="left"/>
    </xf>
    <xf numFmtId="9" fontId="4" fillId="5" borderId="22" xfId="1" applyFont="1" applyFill="1" applyBorder="1" applyAlignment="1" applyProtection="1">
      <alignment vertical="center"/>
    </xf>
    <xf numFmtId="9" fontId="5" fillId="6" borderId="4" xfId="1" applyFont="1" applyFill="1" applyBorder="1" applyAlignment="1" applyProtection="1">
      <alignment vertical="center"/>
      <protection locked="0"/>
    </xf>
    <xf numFmtId="0" fontId="10" fillId="8" borderId="31" xfId="0" applyFont="1" applyFill="1" applyBorder="1" applyAlignment="1">
      <alignment vertical="center"/>
    </xf>
    <xf numFmtId="0" fontId="10" fillId="8" borderId="32" xfId="0" applyFont="1" applyFill="1" applyBorder="1" applyAlignment="1">
      <alignment vertical="center" wrapText="1"/>
    </xf>
    <xf numFmtId="0" fontId="11" fillId="8" borderId="32" xfId="0" applyFont="1" applyFill="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1" fillId="8" borderId="32" xfId="0" applyFont="1" applyFill="1" applyBorder="1" applyAlignment="1">
      <alignment horizontal="center" vertical="center" wrapText="1"/>
    </xf>
    <xf numFmtId="9" fontId="11" fillId="8" borderId="32" xfId="1" applyFont="1" applyFill="1" applyBorder="1" applyAlignment="1">
      <alignment horizontal="center" vertical="center" wrapText="1"/>
    </xf>
    <xf numFmtId="0" fontId="13" fillId="0" borderId="0" xfId="0" applyFont="1"/>
    <xf numFmtId="0" fontId="13"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9" borderId="31" xfId="0" applyFont="1" applyFill="1" applyBorder="1" applyAlignment="1">
      <alignment horizontal="justify" vertical="center" wrapText="1"/>
    </xf>
    <xf numFmtId="0" fontId="13" fillId="9" borderId="32" xfId="0" applyFont="1" applyFill="1" applyBorder="1" applyAlignment="1">
      <alignment horizontal="justify" vertical="center" wrapText="1"/>
    </xf>
    <xf numFmtId="0" fontId="13" fillId="9" borderId="34" xfId="0" applyFont="1" applyFill="1" applyBorder="1" applyAlignment="1">
      <alignment horizontal="justify" vertical="center" wrapText="1"/>
    </xf>
    <xf numFmtId="0" fontId="15" fillId="10" borderId="35" xfId="0" applyFont="1" applyFill="1" applyBorder="1" applyAlignment="1">
      <alignment horizontal="center" vertical="center"/>
    </xf>
    <xf numFmtId="0" fontId="15" fillId="11" borderId="36" xfId="0" applyFont="1" applyFill="1" applyBorder="1" applyAlignment="1">
      <alignment horizontal="center" vertical="center"/>
    </xf>
    <xf numFmtId="0" fontId="15" fillId="12" borderId="36" xfId="0" applyFont="1" applyFill="1" applyBorder="1" applyAlignment="1">
      <alignment horizontal="center" vertical="center"/>
    </xf>
    <xf numFmtId="0" fontId="15" fillId="13" borderId="37" xfId="0" applyFont="1" applyFill="1" applyBorder="1" applyAlignment="1">
      <alignment horizontal="center" vertical="center"/>
    </xf>
    <xf numFmtId="0" fontId="0" fillId="14" borderId="38" xfId="0" applyFill="1" applyBorder="1" applyAlignment="1">
      <alignment vertical="top" wrapText="1"/>
    </xf>
    <xf numFmtId="0" fontId="0" fillId="0" borderId="38" xfId="0" applyBorder="1"/>
    <xf numFmtId="0" fontId="16" fillId="0" borderId="34" xfId="0" applyFont="1" applyBorder="1" applyAlignment="1">
      <alignment horizontal="center" vertical="center" wrapText="1"/>
    </xf>
    <xf numFmtId="0" fontId="17" fillId="0" borderId="33" xfId="0" applyFont="1" applyBorder="1" applyAlignment="1">
      <alignment horizontal="center" wrapText="1"/>
    </xf>
    <xf numFmtId="0" fontId="18" fillId="0" borderId="34" xfId="0" applyFont="1" applyBorder="1" applyAlignment="1">
      <alignment horizontal="center" vertical="center" wrapText="1"/>
    </xf>
    <xf numFmtId="9" fontId="18" fillId="0" borderId="34" xfId="0" applyNumberFormat="1" applyFont="1" applyBorder="1" applyAlignment="1">
      <alignment horizontal="center" vertical="center" wrapText="1"/>
    </xf>
    <xf numFmtId="0" fontId="0" fillId="14" borderId="0" xfId="0" applyFill="1" applyBorder="1" applyAlignment="1">
      <alignment vertical="top" wrapText="1"/>
    </xf>
    <xf numFmtId="0" fontId="0" fillId="0" borderId="0" xfId="0" applyBorder="1"/>
    <xf numFmtId="0" fontId="0" fillId="0" borderId="0" xfId="0" applyAlignment="1">
      <alignment horizontal="left" vertical="top" wrapText="1"/>
    </xf>
    <xf numFmtId="0" fontId="6" fillId="3" borderId="19" xfId="3" applyFont="1" applyFill="1" applyBorder="1" applyAlignment="1" applyProtection="1">
      <alignment horizontal="left" vertical="center"/>
    </xf>
    <xf numFmtId="0" fontId="6" fillId="3" borderId="20" xfId="3" applyFont="1" applyFill="1" applyBorder="1" applyAlignment="1" applyProtection="1">
      <alignment horizontal="left" vertical="center"/>
    </xf>
    <xf numFmtId="49" fontId="5" fillId="3" borderId="1" xfId="3" applyNumberFormat="1" applyFont="1" applyFill="1" applyBorder="1" applyAlignment="1" applyProtection="1">
      <alignment horizontal="left" vertical="top" wrapText="1"/>
    </xf>
    <xf numFmtId="49" fontId="5" fillId="3" borderId="2" xfId="3" applyNumberFormat="1" applyFont="1" applyFill="1" applyBorder="1" applyAlignment="1" applyProtection="1">
      <alignment horizontal="left" vertical="top" wrapText="1"/>
    </xf>
    <xf numFmtId="49" fontId="5" fillId="3" borderId="6" xfId="3" applyNumberFormat="1" applyFont="1" applyFill="1" applyBorder="1" applyAlignment="1" applyProtection="1">
      <alignment horizontal="left" vertical="top" wrapText="1"/>
    </xf>
    <xf numFmtId="49" fontId="5" fillId="3" borderId="7" xfId="3" applyNumberFormat="1" applyFont="1" applyFill="1" applyBorder="1" applyAlignment="1" applyProtection="1">
      <alignment horizontal="left" vertical="top" wrapText="1"/>
    </xf>
    <xf numFmtId="0" fontId="4" fillId="3" borderId="8" xfId="3" applyFont="1" applyFill="1" applyBorder="1" applyAlignment="1" applyProtection="1">
      <alignment horizontal="left" vertical="top" wrapText="1"/>
    </xf>
    <xf numFmtId="0" fontId="4" fillId="3" borderId="9" xfId="3" applyFont="1" applyFill="1" applyBorder="1" applyAlignment="1" applyProtection="1">
      <alignment horizontal="left" vertical="top" wrapText="1"/>
    </xf>
    <xf numFmtId="0" fontId="6" fillId="3" borderId="1" xfId="3" applyFont="1" applyFill="1" applyBorder="1" applyAlignment="1" applyProtection="1">
      <alignment horizontal="left" vertical="center" wrapText="1"/>
    </xf>
    <xf numFmtId="0" fontId="6" fillId="3" borderId="2" xfId="3" applyFont="1" applyFill="1" applyBorder="1" applyAlignment="1" applyProtection="1">
      <alignment horizontal="left" vertical="center" wrapText="1"/>
    </xf>
    <xf numFmtId="0" fontId="4" fillId="4" borderId="1" xfId="3" applyFont="1" applyFill="1" applyBorder="1" applyAlignment="1" applyProtection="1">
      <alignment horizontal="center" vertical="center" wrapText="1"/>
    </xf>
    <xf numFmtId="0" fontId="4" fillId="4" borderId="30" xfId="3" applyFont="1" applyFill="1" applyBorder="1" applyAlignment="1" applyProtection="1">
      <alignment horizontal="center" vertical="center" wrapText="1"/>
    </xf>
    <xf numFmtId="0" fontId="4" fillId="4" borderId="2" xfId="3" applyFont="1" applyFill="1" applyBorder="1" applyAlignment="1" applyProtection="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cellXfs>
  <cellStyles count="4">
    <cellStyle name="Normal" xfId="0" builtinId="0"/>
    <cellStyle name="Normal 2" xfId="3" xr:uid="{00000000-0005-0000-0000-000001000000}"/>
    <cellStyle name="Normal_Template for Summary budgets Generic - draft 1 - 4 mar 08" xfId="2" xr:uid="{00000000-0005-0000-0000-000002000000}"/>
    <cellStyle name="Percent" xfId="1" builtinId="5"/>
  </cellStyles>
  <dxfs count="64">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2</xdr:row>
      <xdr:rowOff>0</xdr:rowOff>
    </xdr:from>
    <xdr:to>
      <xdr:col>31</xdr:col>
      <xdr:colOff>525894</xdr:colOff>
      <xdr:row>28</xdr:row>
      <xdr:rowOff>126334</xdr:rowOff>
    </xdr:to>
    <xdr:pic>
      <xdr:nvPicPr>
        <xdr:cNvPr id="3" name="Picture 2">
          <a:extLst>
            <a:ext uri="{FF2B5EF4-FFF2-40B4-BE49-F238E27FC236}">
              <a16:creationId xmlns:a16="http://schemas.microsoft.com/office/drawing/2014/main" id="{3CD7931B-CAEB-410F-BDAB-A319F1B690CE}"/>
            </a:ext>
          </a:extLst>
        </xdr:cNvPr>
        <xdr:cNvPicPr>
          <a:picLocks noChangeAspect="1"/>
        </xdr:cNvPicPr>
      </xdr:nvPicPr>
      <xdr:blipFill>
        <a:blip xmlns:r="http://schemas.openxmlformats.org/officeDocument/2006/relationships" r:embed="rId1"/>
        <a:stretch>
          <a:fillRect/>
        </a:stretch>
      </xdr:blipFill>
      <xdr:spPr>
        <a:xfrm>
          <a:off x="13300363" y="346364"/>
          <a:ext cx="10823863" cy="91395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iveromartinez\AppData\Local\Microsoft\Windows\INetCache\Content.Outlook\RL62EFM6\ARM-T-MOH_Progress%20Report%20%20Disbursement_4%20April%202018_L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Admin Sheet"/>
      <sheetName val="Impact Outcome Indicators_1A"/>
      <sheetName val="Disaggregation_1A"/>
      <sheetName val="Coverage Indicators_1B"/>
      <sheetName val="Disaggregation_1B"/>
      <sheetName val="WPTM_1C"/>
      <sheetName val="PR Cash Reconciliation_2A,B,C,D"/>
      <sheetName val="PRCashReconADMIN"/>
      <sheetName val="SR_Cash Reconciliation_2E"/>
      <sheetName val="Budget Variance_2F"/>
      <sheetName val="Procurement_3"/>
      <sheetName val="Grant Management_4"/>
      <sheetName val="PR-LFA Evaluation_5"/>
      <sheetName val="LFA_Findings&amp;Recommendations_6"/>
      <sheetName val="PR Expenditure_7A"/>
      <sheetName val="Reference Records"/>
      <sheetName val="LFA Expenditure_7B"/>
      <sheetName val="CashForecastADMIN"/>
      <sheetName val="Cash Forecast_8A"/>
      <sheetName val="Request and Recommendation_8B"/>
      <sheetName val="Commitments_Obligations"/>
      <sheetName val="PR Authorization_9A"/>
      <sheetName val="LFA Authorization_9B"/>
      <sheetName val="Financial Triggers_10"/>
      <sheetName val="apttus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abSelected="1" zoomScale="55" zoomScaleNormal="55" workbookViewId="0">
      <selection activeCell="J25" sqref="J25"/>
    </sheetView>
  </sheetViews>
  <sheetFormatPr defaultRowHeight="14.5" x14ac:dyDescent="0.35"/>
  <cols>
    <col min="1" max="1" width="45.1796875" customWidth="1"/>
    <col min="2" max="2" width="18.453125" customWidth="1"/>
    <col min="3" max="3" width="16.90625" customWidth="1"/>
    <col min="4" max="4" width="24.81640625" customWidth="1"/>
    <col min="5" max="5" width="13.7265625" customWidth="1"/>
    <col min="6" max="6" width="17.7265625" customWidth="1"/>
    <col min="7" max="7" width="15.26953125" customWidth="1"/>
    <col min="8" max="8" width="23.453125" customWidth="1"/>
    <col min="9" max="9" width="30.1796875" customWidth="1"/>
    <col min="10" max="10" width="23.90625" customWidth="1"/>
  </cols>
  <sheetData>
    <row r="1" spans="1:9" ht="14.5" customHeight="1" x14ac:dyDescent="0.35">
      <c r="A1" s="74" t="s">
        <v>46</v>
      </c>
      <c r="B1" s="74"/>
      <c r="C1" s="74"/>
      <c r="D1" s="74"/>
      <c r="E1" s="74"/>
      <c r="F1" s="74"/>
      <c r="G1" s="74"/>
      <c r="H1" s="74"/>
      <c r="I1" s="74"/>
    </row>
    <row r="2" spans="1:9" x14ac:dyDescent="0.35">
      <c r="A2" s="74"/>
      <c r="B2" s="74"/>
      <c r="C2" s="74"/>
      <c r="D2" s="74"/>
      <c r="E2" s="74"/>
      <c r="F2" s="74"/>
      <c r="G2" s="74"/>
      <c r="H2" s="74"/>
      <c r="I2" s="74"/>
    </row>
    <row r="3" spans="1:9" ht="36" customHeight="1" x14ac:dyDescent="0.35">
      <c r="A3" s="74"/>
      <c r="B3" s="74"/>
      <c r="C3" s="74"/>
      <c r="D3" s="74"/>
      <c r="E3" s="74"/>
      <c r="F3" s="74"/>
      <c r="G3" s="74"/>
      <c r="H3" s="74"/>
      <c r="I3" s="74"/>
    </row>
    <row r="4" spans="1:9" ht="50" customHeight="1" x14ac:dyDescent="0.35">
      <c r="A4" s="74"/>
      <c r="B4" s="74"/>
      <c r="C4" s="74"/>
      <c r="D4" s="74"/>
      <c r="E4" s="74"/>
      <c r="F4" s="74"/>
      <c r="G4" s="74"/>
      <c r="H4" s="74"/>
      <c r="I4" s="74"/>
    </row>
    <row r="5" spans="1:9" ht="42.5" customHeight="1" x14ac:dyDescent="0.35">
      <c r="A5" s="74"/>
      <c r="B5" s="74"/>
      <c r="C5" s="74"/>
      <c r="D5" s="74"/>
      <c r="E5" s="74"/>
      <c r="F5" s="74"/>
      <c r="G5" s="74"/>
      <c r="H5" s="74"/>
      <c r="I5" s="74"/>
    </row>
    <row r="6" spans="1:9" ht="183.5" customHeight="1" x14ac:dyDescent="0.35">
      <c r="A6" s="74"/>
      <c r="B6" s="74"/>
      <c r="C6" s="74"/>
      <c r="D6" s="74"/>
      <c r="E6" s="74"/>
      <c r="F6" s="74"/>
      <c r="G6" s="74"/>
      <c r="H6" s="74"/>
      <c r="I6" s="74"/>
    </row>
    <row r="8" spans="1:9" x14ac:dyDescent="0.35">
      <c r="A8" t="s">
        <v>106</v>
      </c>
    </row>
    <row r="10" spans="1:9" ht="15.5" x14ac:dyDescent="0.35">
      <c r="A10" s="1" t="s">
        <v>110</v>
      </c>
      <c r="B10" s="2"/>
      <c r="C10" s="1"/>
      <c r="D10" s="2"/>
      <c r="E10" s="2"/>
      <c r="F10" s="2"/>
      <c r="G10" s="2"/>
      <c r="H10" s="1"/>
      <c r="I10" s="2"/>
    </row>
    <row r="11" spans="1:9" ht="15.5" x14ac:dyDescent="0.35">
      <c r="A11" s="3"/>
      <c r="B11" s="4"/>
      <c r="C11" s="4"/>
      <c r="D11" s="4"/>
      <c r="E11" s="4"/>
      <c r="F11" s="4"/>
      <c r="G11" s="4"/>
      <c r="H11" s="4"/>
      <c r="I11" s="4"/>
    </row>
    <row r="12" spans="1:9" ht="62" x14ac:dyDescent="0.35">
      <c r="A12" s="38" t="s">
        <v>2</v>
      </c>
      <c r="B12" s="22" t="s">
        <v>41</v>
      </c>
      <c r="C12" s="22" t="s">
        <v>35</v>
      </c>
      <c r="D12" s="22" t="s">
        <v>91</v>
      </c>
      <c r="E12" s="22" t="s">
        <v>30</v>
      </c>
      <c r="F12" s="22" t="s">
        <v>45</v>
      </c>
      <c r="G12" s="22" t="s">
        <v>44</v>
      </c>
      <c r="H12" s="22" t="s">
        <v>36</v>
      </c>
      <c r="I12" s="23" t="s">
        <v>37</v>
      </c>
    </row>
    <row r="13" spans="1:9" ht="15.5" customHeight="1" x14ac:dyDescent="0.35">
      <c r="A13" s="39" t="s">
        <v>12</v>
      </c>
      <c r="B13" s="7">
        <v>1000</v>
      </c>
      <c r="C13" s="7">
        <v>1150</v>
      </c>
      <c r="D13" s="6">
        <f>C13-B13</f>
        <v>150</v>
      </c>
      <c r="E13" s="8">
        <f>D13/B13</f>
        <v>0.15</v>
      </c>
      <c r="F13" s="48">
        <v>0.05</v>
      </c>
      <c r="G13" s="8">
        <f>E13-F13</f>
        <v>9.9999999999999992E-2</v>
      </c>
      <c r="H13" s="6">
        <f>IF(G13&gt;0,G13*D13,0)</f>
        <v>14.999999999999998</v>
      </c>
      <c r="I13" s="40"/>
    </row>
    <row r="14" spans="1:9" ht="15.5" customHeight="1" x14ac:dyDescent="0.35">
      <c r="A14" s="39" t="s">
        <v>13</v>
      </c>
      <c r="B14" s="7"/>
      <c r="C14" s="7"/>
      <c r="D14" s="10"/>
      <c r="E14" s="29" t="e">
        <f t="shared" ref="E14:E25" si="0">D14/B14</f>
        <v>#DIV/0!</v>
      </c>
      <c r="F14" s="48">
        <v>0.05</v>
      </c>
      <c r="G14" s="29"/>
      <c r="H14" s="6">
        <f t="shared" ref="H14:H25" si="1">IF(G14&gt;0,G14*D14,0)</f>
        <v>0</v>
      </c>
      <c r="I14" s="26"/>
    </row>
    <row r="15" spans="1:9" ht="15.5" customHeight="1" x14ac:dyDescent="0.35">
      <c r="A15" s="39" t="s">
        <v>14</v>
      </c>
      <c r="B15" s="7"/>
      <c r="C15" s="7"/>
      <c r="D15" s="10"/>
      <c r="E15" s="29" t="e">
        <f t="shared" si="0"/>
        <v>#DIV/0!</v>
      </c>
      <c r="F15" s="48">
        <v>0.05</v>
      </c>
      <c r="G15" s="29"/>
      <c r="H15" s="6">
        <f t="shared" si="1"/>
        <v>0</v>
      </c>
      <c r="I15" s="26"/>
    </row>
    <row r="16" spans="1:9" ht="15.5" customHeight="1" x14ac:dyDescent="0.35">
      <c r="A16" s="39" t="s">
        <v>15</v>
      </c>
      <c r="B16" s="7"/>
      <c r="C16" s="7"/>
      <c r="D16" s="10"/>
      <c r="E16" s="29" t="e">
        <f t="shared" si="0"/>
        <v>#DIV/0!</v>
      </c>
      <c r="F16" s="48">
        <v>0.15</v>
      </c>
      <c r="G16" s="29"/>
      <c r="H16" s="6">
        <f t="shared" si="1"/>
        <v>0</v>
      </c>
      <c r="I16" s="26"/>
    </row>
    <row r="17" spans="1:9" ht="15.5" customHeight="1" x14ac:dyDescent="0.35">
      <c r="A17" s="39" t="s">
        <v>16</v>
      </c>
      <c r="B17" s="7"/>
      <c r="C17" s="7"/>
      <c r="D17" s="10"/>
      <c r="E17" s="29" t="e">
        <f t="shared" si="0"/>
        <v>#DIV/0!</v>
      </c>
      <c r="F17" s="48">
        <v>0.15</v>
      </c>
      <c r="G17" s="29"/>
      <c r="H17" s="6">
        <f t="shared" si="1"/>
        <v>0</v>
      </c>
      <c r="I17" s="26"/>
    </row>
    <row r="18" spans="1:9" ht="15.5" customHeight="1" x14ac:dyDescent="0.35">
      <c r="A18" s="39" t="s">
        <v>17</v>
      </c>
      <c r="B18" s="7"/>
      <c r="C18" s="7"/>
      <c r="D18" s="10"/>
      <c r="E18" s="29" t="e">
        <f t="shared" si="0"/>
        <v>#DIV/0!</v>
      </c>
      <c r="F18" s="48">
        <v>0.15</v>
      </c>
      <c r="G18" s="29"/>
      <c r="H18" s="6">
        <f t="shared" si="1"/>
        <v>0</v>
      </c>
      <c r="I18" s="26"/>
    </row>
    <row r="19" spans="1:9" ht="15.5" customHeight="1" x14ac:dyDescent="0.35">
      <c r="A19" s="39" t="s">
        <v>18</v>
      </c>
      <c r="B19" s="7"/>
      <c r="C19" s="7"/>
      <c r="D19" s="10"/>
      <c r="E19" s="29" t="e">
        <f t="shared" si="0"/>
        <v>#DIV/0!</v>
      </c>
      <c r="F19" s="48">
        <v>0.15</v>
      </c>
      <c r="G19" s="29"/>
      <c r="H19" s="6">
        <f t="shared" si="1"/>
        <v>0</v>
      </c>
      <c r="I19" s="26"/>
    </row>
    <row r="20" spans="1:9" ht="15.5" customHeight="1" x14ac:dyDescent="0.35">
      <c r="A20" s="39" t="s">
        <v>19</v>
      </c>
      <c r="B20" s="7"/>
      <c r="C20" s="7"/>
      <c r="D20" s="10"/>
      <c r="E20" s="29" t="e">
        <f t="shared" si="0"/>
        <v>#DIV/0!</v>
      </c>
      <c r="F20" s="48">
        <v>0.15</v>
      </c>
      <c r="G20" s="29"/>
      <c r="H20" s="6">
        <f t="shared" si="1"/>
        <v>0</v>
      </c>
      <c r="I20" s="26"/>
    </row>
    <row r="21" spans="1:9" ht="15.5" customHeight="1" x14ac:dyDescent="0.35">
      <c r="A21" s="39" t="s">
        <v>20</v>
      </c>
      <c r="B21" s="7"/>
      <c r="C21" s="7"/>
      <c r="D21" s="10"/>
      <c r="E21" s="29" t="e">
        <f t="shared" si="0"/>
        <v>#DIV/0!</v>
      </c>
      <c r="F21" s="48">
        <v>0.15</v>
      </c>
      <c r="G21" s="29"/>
      <c r="H21" s="6">
        <f t="shared" si="1"/>
        <v>0</v>
      </c>
      <c r="I21" s="26"/>
    </row>
    <row r="22" spans="1:9" ht="15.5" customHeight="1" x14ac:dyDescent="0.35">
      <c r="A22" s="39" t="s">
        <v>21</v>
      </c>
      <c r="B22" s="7"/>
      <c r="C22" s="7"/>
      <c r="D22" s="10"/>
      <c r="E22" s="29" t="e">
        <f t="shared" si="0"/>
        <v>#DIV/0!</v>
      </c>
      <c r="F22" s="48">
        <v>0.05</v>
      </c>
      <c r="G22" s="29"/>
      <c r="H22" s="6">
        <f t="shared" si="1"/>
        <v>0</v>
      </c>
      <c r="I22" s="26"/>
    </row>
    <row r="23" spans="1:9" ht="15.5" customHeight="1" x14ac:dyDescent="0.35">
      <c r="A23" s="39" t="s">
        <v>22</v>
      </c>
      <c r="B23" s="7"/>
      <c r="C23" s="7"/>
      <c r="D23" s="10"/>
      <c r="E23" s="29" t="e">
        <f t="shared" si="0"/>
        <v>#DIV/0!</v>
      </c>
      <c r="F23" s="48">
        <v>0.05</v>
      </c>
      <c r="G23" s="29"/>
      <c r="H23" s="6">
        <f t="shared" si="1"/>
        <v>0</v>
      </c>
      <c r="I23" s="26"/>
    </row>
    <row r="24" spans="1:9" ht="15.5" customHeight="1" x14ac:dyDescent="0.35">
      <c r="A24" s="39" t="s">
        <v>23</v>
      </c>
      <c r="B24" s="7"/>
      <c r="C24" s="7"/>
      <c r="D24" s="10"/>
      <c r="E24" s="29" t="e">
        <f t="shared" si="0"/>
        <v>#DIV/0!</v>
      </c>
      <c r="F24" s="48">
        <v>0.15</v>
      </c>
      <c r="G24" s="29"/>
      <c r="H24" s="6">
        <f t="shared" si="1"/>
        <v>0</v>
      </c>
      <c r="I24" s="26"/>
    </row>
    <row r="25" spans="1:9" ht="15.5" customHeight="1" x14ac:dyDescent="0.35">
      <c r="A25" s="41" t="s">
        <v>24</v>
      </c>
      <c r="B25" s="7"/>
      <c r="C25" s="7"/>
      <c r="D25" s="10"/>
      <c r="E25" s="29" t="e">
        <f t="shared" si="0"/>
        <v>#DIV/0!</v>
      </c>
      <c r="F25" s="48">
        <v>0.15</v>
      </c>
      <c r="G25" s="29"/>
      <c r="H25" s="6">
        <f t="shared" si="1"/>
        <v>0</v>
      </c>
      <c r="I25" s="26"/>
    </row>
    <row r="26" spans="1:9" ht="16" customHeight="1" x14ac:dyDescent="0.35">
      <c r="A26" s="42" t="s">
        <v>25</v>
      </c>
      <c r="B26" s="30">
        <f>SUM(B13:B25)</f>
        <v>1000</v>
      </c>
      <c r="C26" s="30">
        <f t="shared" ref="C26:D26" si="2">SUM(C13:C25)</f>
        <v>1150</v>
      </c>
      <c r="D26" s="30">
        <f t="shared" si="2"/>
        <v>150</v>
      </c>
      <c r="E26" s="32"/>
      <c r="F26" s="47"/>
      <c r="G26" s="47"/>
      <c r="H26" s="30">
        <f t="shared" ref="H26" si="3">SUM(H13:H25)</f>
        <v>14.999999999999998</v>
      </c>
      <c r="I26" s="34"/>
    </row>
    <row r="27" spans="1:9" ht="15.5" x14ac:dyDescent="0.35">
      <c r="A27" s="17"/>
      <c r="B27" s="17"/>
      <c r="C27" s="17"/>
      <c r="D27" s="17"/>
      <c r="E27" s="17"/>
      <c r="F27" s="17"/>
      <c r="G27" s="17"/>
      <c r="H27" s="17"/>
      <c r="I27" s="17"/>
    </row>
    <row r="28" spans="1:9" ht="15.5" x14ac:dyDescent="0.35">
      <c r="A28" s="1" t="s">
        <v>26</v>
      </c>
      <c r="B28" s="2"/>
      <c r="C28" s="1"/>
      <c r="D28" s="2"/>
      <c r="E28" s="2"/>
      <c r="F28" s="2"/>
      <c r="G28" s="2"/>
      <c r="H28" s="1"/>
      <c r="I28" s="2"/>
    </row>
    <row r="29" spans="1:9" ht="15.5" x14ac:dyDescent="0.35">
      <c r="A29" s="18"/>
      <c r="B29" s="19"/>
      <c r="C29" s="19"/>
      <c r="D29" s="19"/>
      <c r="E29" s="19"/>
      <c r="F29" s="19"/>
      <c r="G29" s="19"/>
      <c r="H29" s="19"/>
      <c r="I29" s="19"/>
    </row>
    <row r="30" spans="1:9" ht="62" x14ac:dyDescent="0.35">
      <c r="A30" s="38" t="s">
        <v>38</v>
      </c>
      <c r="B30" s="22" t="s">
        <v>41</v>
      </c>
      <c r="C30" s="22" t="s">
        <v>35</v>
      </c>
      <c r="D30" s="22" t="s">
        <v>91</v>
      </c>
      <c r="E30" s="22" t="s">
        <v>30</v>
      </c>
      <c r="F30" s="22" t="s">
        <v>45</v>
      </c>
      <c r="G30" s="22" t="s">
        <v>44</v>
      </c>
      <c r="H30" s="22" t="s">
        <v>36</v>
      </c>
      <c r="I30" s="23" t="s">
        <v>37</v>
      </c>
    </row>
    <row r="31" spans="1:9" ht="15.5" x14ac:dyDescent="0.35">
      <c r="A31" s="43"/>
      <c r="B31" s="7">
        <v>2000</v>
      </c>
      <c r="C31" s="7">
        <v>1800</v>
      </c>
      <c r="D31" s="6">
        <f t="shared" ref="D31:D32" si="4">B31-C31</f>
        <v>200</v>
      </c>
      <c r="E31" s="8">
        <f>D31/B31</f>
        <v>0.1</v>
      </c>
      <c r="F31" s="48">
        <v>0.15</v>
      </c>
      <c r="G31" s="8">
        <f>E31-F31</f>
        <v>-4.9999999999999989E-2</v>
      </c>
      <c r="H31" s="6">
        <f>IF(G31&gt;0,G31*D31,0)</f>
        <v>0</v>
      </c>
      <c r="I31" s="40"/>
    </row>
    <row r="32" spans="1:9" ht="15.5" x14ac:dyDescent="0.35">
      <c r="A32" s="44"/>
      <c r="B32" s="7"/>
      <c r="C32" s="7"/>
      <c r="D32" s="10">
        <f t="shared" si="4"/>
        <v>0</v>
      </c>
      <c r="E32" s="29" t="e">
        <f t="shared" ref="E32" si="5">D32/B32</f>
        <v>#DIV/0!</v>
      </c>
      <c r="F32" s="48">
        <v>0.05</v>
      </c>
      <c r="G32" s="29"/>
      <c r="H32" s="6">
        <f t="shared" ref="H32" si="6">IF(G32&gt;0,G32*D32,0)</f>
        <v>0</v>
      </c>
      <c r="I32" s="26"/>
    </row>
    <row r="33" spans="1:9" ht="15.5" x14ac:dyDescent="0.35">
      <c r="A33" s="44"/>
      <c r="B33" s="7"/>
      <c r="C33" s="7"/>
      <c r="D33" s="10"/>
      <c r="E33" s="29" t="e">
        <f t="shared" ref="E33:E69" si="7">D33/B33</f>
        <v>#DIV/0!</v>
      </c>
      <c r="F33" s="48"/>
      <c r="G33" s="29"/>
      <c r="H33" s="6">
        <f t="shared" ref="H33:H69" si="8">IF(G33&gt;0,G33*D33,0)</f>
        <v>0</v>
      </c>
      <c r="I33" s="26"/>
    </row>
    <row r="34" spans="1:9" ht="15.5" x14ac:dyDescent="0.35">
      <c r="A34" s="44"/>
      <c r="B34" s="7"/>
      <c r="C34" s="7"/>
      <c r="D34" s="10"/>
      <c r="E34" s="29" t="e">
        <f t="shared" si="7"/>
        <v>#DIV/0!</v>
      </c>
      <c r="F34" s="48"/>
      <c r="G34" s="29"/>
      <c r="H34" s="6">
        <f t="shared" si="8"/>
        <v>0</v>
      </c>
      <c r="I34" s="26"/>
    </row>
    <row r="35" spans="1:9" ht="15.5" x14ac:dyDescent="0.35">
      <c r="A35" s="44"/>
      <c r="B35" s="7"/>
      <c r="C35" s="7"/>
      <c r="D35" s="10"/>
      <c r="E35" s="29" t="e">
        <f t="shared" si="7"/>
        <v>#DIV/0!</v>
      </c>
      <c r="F35" s="48"/>
      <c r="G35" s="29"/>
      <c r="H35" s="6">
        <f t="shared" si="8"/>
        <v>0</v>
      </c>
      <c r="I35" s="26"/>
    </row>
    <row r="36" spans="1:9" ht="15.5" x14ac:dyDescent="0.35">
      <c r="A36" s="44"/>
      <c r="B36" s="7"/>
      <c r="C36" s="7"/>
      <c r="D36" s="10"/>
      <c r="E36" s="29" t="e">
        <f t="shared" si="7"/>
        <v>#DIV/0!</v>
      </c>
      <c r="F36" s="48"/>
      <c r="G36" s="29"/>
      <c r="H36" s="6">
        <f t="shared" si="8"/>
        <v>0</v>
      </c>
      <c r="I36" s="26"/>
    </row>
    <row r="37" spans="1:9" ht="15.5" x14ac:dyDescent="0.35">
      <c r="A37" s="44"/>
      <c r="B37" s="7"/>
      <c r="C37" s="7"/>
      <c r="D37" s="10"/>
      <c r="E37" s="29" t="e">
        <f t="shared" si="7"/>
        <v>#DIV/0!</v>
      </c>
      <c r="F37" s="48"/>
      <c r="G37" s="29"/>
      <c r="H37" s="6">
        <f t="shared" si="8"/>
        <v>0</v>
      </c>
      <c r="I37" s="26"/>
    </row>
    <row r="38" spans="1:9" ht="15.5" x14ac:dyDescent="0.35">
      <c r="A38" s="44"/>
      <c r="B38" s="7"/>
      <c r="C38" s="7"/>
      <c r="D38" s="10"/>
      <c r="E38" s="29" t="e">
        <f t="shared" si="7"/>
        <v>#DIV/0!</v>
      </c>
      <c r="F38" s="48"/>
      <c r="G38" s="29"/>
      <c r="H38" s="6">
        <f t="shared" si="8"/>
        <v>0</v>
      </c>
      <c r="I38" s="26"/>
    </row>
    <row r="39" spans="1:9" ht="15.5" x14ac:dyDescent="0.35">
      <c r="A39" s="44"/>
      <c r="B39" s="7"/>
      <c r="C39" s="7"/>
      <c r="D39" s="10"/>
      <c r="E39" s="29" t="e">
        <f t="shared" si="7"/>
        <v>#DIV/0!</v>
      </c>
      <c r="F39" s="48"/>
      <c r="G39" s="29"/>
      <c r="H39" s="6">
        <f t="shared" si="8"/>
        <v>0</v>
      </c>
      <c r="I39" s="26"/>
    </row>
    <row r="40" spans="1:9" ht="15.5" x14ac:dyDescent="0.35">
      <c r="A40" s="44"/>
      <c r="B40" s="7"/>
      <c r="C40" s="7"/>
      <c r="D40" s="10"/>
      <c r="E40" s="29" t="e">
        <f t="shared" si="7"/>
        <v>#DIV/0!</v>
      </c>
      <c r="F40" s="48"/>
      <c r="G40" s="29"/>
      <c r="H40" s="6">
        <f t="shared" si="8"/>
        <v>0</v>
      </c>
      <c r="I40" s="26"/>
    </row>
    <row r="41" spans="1:9" ht="15.5" x14ac:dyDescent="0.35">
      <c r="A41" s="44"/>
      <c r="B41" s="7"/>
      <c r="C41" s="7"/>
      <c r="D41" s="10"/>
      <c r="E41" s="29" t="e">
        <f t="shared" si="7"/>
        <v>#DIV/0!</v>
      </c>
      <c r="F41" s="48"/>
      <c r="G41" s="29"/>
      <c r="H41" s="6">
        <f t="shared" si="8"/>
        <v>0</v>
      </c>
      <c r="I41" s="26"/>
    </row>
    <row r="42" spans="1:9" ht="15.5" x14ac:dyDescent="0.35">
      <c r="A42" s="44"/>
      <c r="B42" s="7"/>
      <c r="C42" s="7"/>
      <c r="D42" s="10"/>
      <c r="E42" s="29" t="e">
        <f t="shared" si="7"/>
        <v>#DIV/0!</v>
      </c>
      <c r="F42" s="48"/>
      <c r="G42" s="29"/>
      <c r="H42" s="6">
        <f t="shared" si="8"/>
        <v>0</v>
      </c>
      <c r="I42" s="26"/>
    </row>
    <row r="43" spans="1:9" ht="15.5" x14ac:dyDescent="0.35">
      <c r="A43" s="44"/>
      <c r="B43" s="7"/>
      <c r="C43" s="7"/>
      <c r="D43" s="10"/>
      <c r="E43" s="29" t="e">
        <f t="shared" si="7"/>
        <v>#DIV/0!</v>
      </c>
      <c r="F43" s="48"/>
      <c r="G43" s="29"/>
      <c r="H43" s="6">
        <f t="shared" si="8"/>
        <v>0</v>
      </c>
      <c r="I43" s="26"/>
    </row>
    <row r="44" spans="1:9" ht="15.5" x14ac:dyDescent="0.35">
      <c r="A44" s="44"/>
      <c r="B44" s="7"/>
      <c r="C44" s="7"/>
      <c r="D44" s="10"/>
      <c r="E44" s="29" t="e">
        <f t="shared" si="7"/>
        <v>#DIV/0!</v>
      </c>
      <c r="F44" s="48"/>
      <c r="G44" s="29"/>
      <c r="H44" s="6">
        <f t="shared" si="8"/>
        <v>0</v>
      </c>
      <c r="I44" s="26"/>
    </row>
    <row r="45" spans="1:9" ht="15.5" x14ac:dyDescent="0.35">
      <c r="A45" s="44"/>
      <c r="B45" s="7"/>
      <c r="C45" s="7"/>
      <c r="D45" s="10"/>
      <c r="E45" s="29" t="e">
        <f t="shared" si="7"/>
        <v>#DIV/0!</v>
      </c>
      <c r="F45" s="48"/>
      <c r="G45" s="29"/>
      <c r="H45" s="6">
        <f t="shared" si="8"/>
        <v>0</v>
      </c>
      <c r="I45" s="26"/>
    </row>
    <row r="46" spans="1:9" ht="15.5" x14ac:dyDescent="0.35">
      <c r="A46" s="44"/>
      <c r="B46" s="7"/>
      <c r="C46" s="7"/>
      <c r="D46" s="10"/>
      <c r="E46" s="29" t="e">
        <f t="shared" si="7"/>
        <v>#DIV/0!</v>
      </c>
      <c r="F46" s="48"/>
      <c r="G46" s="29"/>
      <c r="H46" s="6">
        <f t="shared" si="8"/>
        <v>0</v>
      </c>
      <c r="I46" s="26"/>
    </row>
    <row r="47" spans="1:9" ht="15.5" x14ac:dyDescent="0.35">
      <c r="A47" s="44"/>
      <c r="B47" s="7"/>
      <c r="C47" s="7"/>
      <c r="D47" s="10"/>
      <c r="E47" s="29" t="e">
        <f t="shared" si="7"/>
        <v>#DIV/0!</v>
      </c>
      <c r="F47" s="48"/>
      <c r="G47" s="29"/>
      <c r="H47" s="6">
        <f t="shared" si="8"/>
        <v>0</v>
      </c>
      <c r="I47" s="26"/>
    </row>
    <row r="48" spans="1:9" ht="15.5" x14ac:dyDescent="0.35">
      <c r="A48" s="44"/>
      <c r="B48" s="7"/>
      <c r="C48" s="7"/>
      <c r="D48" s="10"/>
      <c r="E48" s="29" t="e">
        <f t="shared" si="7"/>
        <v>#DIV/0!</v>
      </c>
      <c r="F48" s="48"/>
      <c r="G48" s="29"/>
      <c r="H48" s="6">
        <f t="shared" si="8"/>
        <v>0</v>
      </c>
      <c r="I48" s="26"/>
    </row>
    <row r="49" spans="1:9" ht="15.5" x14ac:dyDescent="0.35">
      <c r="A49" s="44"/>
      <c r="B49" s="7"/>
      <c r="C49" s="7"/>
      <c r="D49" s="10"/>
      <c r="E49" s="29" t="e">
        <f t="shared" si="7"/>
        <v>#DIV/0!</v>
      </c>
      <c r="F49" s="48"/>
      <c r="G49" s="29"/>
      <c r="H49" s="6">
        <f t="shared" si="8"/>
        <v>0</v>
      </c>
      <c r="I49" s="26"/>
    </row>
    <row r="50" spans="1:9" ht="15.5" x14ac:dyDescent="0.35">
      <c r="A50" s="44"/>
      <c r="B50" s="7"/>
      <c r="C50" s="7"/>
      <c r="D50" s="10"/>
      <c r="E50" s="29" t="e">
        <f t="shared" si="7"/>
        <v>#DIV/0!</v>
      </c>
      <c r="F50" s="48"/>
      <c r="G50" s="29"/>
      <c r="H50" s="6">
        <f t="shared" si="8"/>
        <v>0</v>
      </c>
      <c r="I50" s="26"/>
    </row>
    <row r="51" spans="1:9" ht="15.5" x14ac:dyDescent="0.35">
      <c r="A51" s="44"/>
      <c r="B51" s="7"/>
      <c r="C51" s="7"/>
      <c r="D51" s="10"/>
      <c r="E51" s="29" t="e">
        <f t="shared" si="7"/>
        <v>#DIV/0!</v>
      </c>
      <c r="F51" s="48"/>
      <c r="G51" s="29"/>
      <c r="H51" s="6">
        <f t="shared" si="8"/>
        <v>0</v>
      </c>
      <c r="I51" s="26"/>
    </row>
    <row r="52" spans="1:9" ht="15.5" x14ac:dyDescent="0.35">
      <c r="A52" s="44"/>
      <c r="B52" s="7"/>
      <c r="C52" s="7"/>
      <c r="D52" s="10"/>
      <c r="E52" s="29" t="e">
        <f t="shared" si="7"/>
        <v>#DIV/0!</v>
      </c>
      <c r="F52" s="48"/>
      <c r="G52" s="29"/>
      <c r="H52" s="6">
        <f t="shared" si="8"/>
        <v>0</v>
      </c>
      <c r="I52" s="26"/>
    </row>
    <row r="53" spans="1:9" ht="15.5" x14ac:dyDescent="0.35">
      <c r="A53" s="44"/>
      <c r="B53" s="7"/>
      <c r="C53" s="7"/>
      <c r="D53" s="10"/>
      <c r="E53" s="29" t="e">
        <f t="shared" si="7"/>
        <v>#DIV/0!</v>
      </c>
      <c r="F53" s="48"/>
      <c r="G53" s="29"/>
      <c r="H53" s="6">
        <f t="shared" si="8"/>
        <v>0</v>
      </c>
      <c r="I53" s="26"/>
    </row>
    <row r="54" spans="1:9" ht="15.5" x14ac:dyDescent="0.35">
      <c r="A54" s="44"/>
      <c r="B54" s="7"/>
      <c r="C54" s="7"/>
      <c r="D54" s="10"/>
      <c r="E54" s="29" t="e">
        <f t="shared" si="7"/>
        <v>#DIV/0!</v>
      </c>
      <c r="F54" s="48"/>
      <c r="G54" s="29"/>
      <c r="H54" s="6">
        <f t="shared" si="8"/>
        <v>0</v>
      </c>
      <c r="I54" s="26"/>
    </row>
    <row r="55" spans="1:9" ht="15.5" x14ac:dyDescent="0.35">
      <c r="A55" s="44"/>
      <c r="B55" s="7"/>
      <c r="C55" s="7"/>
      <c r="D55" s="10"/>
      <c r="E55" s="29" t="e">
        <f t="shared" si="7"/>
        <v>#DIV/0!</v>
      </c>
      <c r="F55" s="48"/>
      <c r="G55" s="29"/>
      <c r="H55" s="6">
        <f t="shared" si="8"/>
        <v>0</v>
      </c>
      <c r="I55" s="26"/>
    </row>
    <row r="56" spans="1:9" ht="15.5" x14ac:dyDescent="0.35">
      <c r="A56" s="44"/>
      <c r="B56" s="7"/>
      <c r="C56" s="7"/>
      <c r="D56" s="10"/>
      <c r="E56" s="29" t="e">
        <f t="shared" si="7"/>
        <v>#DIV/0!</v>
      </c>
      <c r="F56" s="48"/>
      <c r="G56" s="29"/>
      <c r="H56" s="6">
        <f t="shared" si="8"/>
        <v>0</v>
      </c>
      <c r="I56" s="26"/>
    </row>
    <row r="57" spans="1:9" ht="15.5" x14ac:dyDescent="0.35">
      <c r="A57" s="44"/>
      <c r="B57" s="7"/>
      <c r="C57" s="7"/>
      <c r="D57" s="10"/>
      <c r="E57" s="29" t="e">
        <f t="shared" si="7"/>
        <v>#DIV/0!</v>
      </c>
      <c r="F57" s="48"/>
      <c r="G57" s="29"/>
      <c r="H57" s="6">
        <f t="shared" si="8"/>
        <v>0</v>
      </c>
      <c r="I57" s="26"/>
    </row>
    <row r="58" spans="1:9" ht="15.5" x14ac:dyDescent="0.35">
      <c r="A58" s="44"/>
      <c r="B58" s="7"/>
      <c r="C58" s="7"/>
      <c r="D58" s="10"/>
      <c r="E58" s="29" t="e">
        <f t="shared" si="7"/>
        <v>#DIV/0!</v>
      </c>
      <c r="F58" s="48"/>
      <c r="G58" s="29"/>
      <c r="H58" s="6">
        <f t="shared" si="8"/>
        <v>0</v>
      </c>
      <c r="I58" s="26"/>
    </row>
    <row r="59" spans="1:9" ht="15.5" x14ac:dyDescent="0.35">
      <c r="A59" s="44"/>
      <c r="B59" s="7"/>
      <c r="C59" s="7"/>
      <c r="D59" s="10"/>
      <c r="E59" s="29" t="e">
        <f t="shared" si="7"/>
        <v>#DIV/0!</v>
      </c>
      <c r="F59" s="48"/>
      <c r="G59" s="29"/>
      <c r="H59" s="6">
        <f t="shared" si="8"/>
        <v>0</v>
      </c>
      <c r="I59" s="26"/>
    </row>
    <row r="60" spans="1:9" ht="15.5" x14ac:dyDescent="0.35">
      <c r="A60" s="44"/>
      <c r="B60" s="7"/>
      <c r="C60" s="7"/>
      <c r="D60" s="10"/>
      <c r="E60" s="29" t="e">
        <f t="shared" si="7"/>
        <v>#DIV/0!</v>
      </c>
      <c r="F60" s="48"/>
      <c r="G60" s="29"/>
      <c r="H60" s="6">
        <f t="shared" si="8"/>
        <v>0</v>
      </c>
      <c r="I60" s="26"/>
    </row>
    <row r="61" spans="1:9" ht="15.5" x14ac:dyDescent="0.35">
      <c r="A61" s="44"/>
      <c r="B61" s="7"/>
      <c r="C61" s="7"/>
      <c r="D61" s="10"/>
      <c r="E61" s="29" t="e">
        <f t="shared" si="7"/>
        <v>#DIV/0!</v>
      </c>
      <c r="F61" s="48"/>
      <c r="G61" s="29"/>
      <c r="H61" s="6">
        <f t="shared" si="8"/>
        <v>0</v>
      </c>
      <c r="I61" s="26"/>
    </row>
    <row r="62" spans="1:9" ht="15.5" x14ac:dyDescent="0.35">
      <c r="A62" s="44"/>
      <c r="B62" s="7"/>
      <c r="C62" s="7"/>
      <c r="D62" s="10"/>
      <c r="E62" s="29" t="e">
        <f t="shared" si="7"/>
        <v>#DIV/0!</v>
      </c>
      <c r="F62" s="48"/>
      <c r="G62" s="29"/>
      <c r="H62" s="6">
        <f t="shared" si="8"/>
        <v>0</v>
      </c>
      <c r="I62" s="26"/>
    </row>
    <row r="63" spans="1:9" ht="15.5" x14ac:dyDescent="0.35">
      <c r="A63" s="44"/>
      <c r="B63" s="7"/>
      <c r="C63" s="7"/>
      <c r="D63" s="10"/>
      <c r="E63" s="29" t="e">
        <f t="shared" si="7"/>
        <v>#DIV/0!</v>
      </c>
      <c r="F63" s="48"/>
      <c r="G63" s="29"/>
      <c r="H63" s="6">
        <f t="shared" si="8"/>
        <v>0</v>
      </c>
      <c r="I63" s="26"/>
    </row>
    <row r="64" spans="1:9" ht="15.5" x14ac:dyDescent="0.35">
      <c r="A64" s="44"/>
      <c r="B64" s="7"/>
      <c r="C64" s="7"/>
      <c r="D64" s="10"/>
      <c r="E64" s="29" t="e">
        <f t="shared" si="7"/>
        <v>#DIV/0!</v>
      </c>
      <c r="F64" s="48"/>
      <c r="G64" s="29"/>
      <c r="H64" s="6">
        <f t="shared" si="8"/>
        <v>0</v>
      </c>
      <c r="I64" s="26"/>
    </row>
    <row r="65" spans="1:10" ht="15.5" x14ac:dyDescent="0.35">
      <c r="A65" s="44"/>
      <c r="B65" s="7"/>
      <c r="C65" s="7"/>
      <c r="D65" s="10"/>
      <c r="E65" s="29" t="e">
        <f t="shared" si="7"/>
        <v>#DIV/0!</v>
      </c>
      <c r="F65" s="48"/>
      <c r="G65" s="29"/>
      <c r="H65" s="6">
        <f t="shared" si="8"/>
        <v>0</v>
      </c>
      <c r="I65" s="26"/>
    </row>
    <row r="66" spans="1:10" ht="15.5" x14ac:dyDescent="0.35">
      <c r="A66" s="44"/>
      <c r="B66" s="7"/>
      <c r="C66" s="7"/>
      <c r="D66" s="10"/>
      <c r="E66" s="29" t="e">
        <f t="shared" si="7"/>
        <v>#DIV/0!</v>
      </c>
      <c r="F66" s="48"/>
      <c r="G66" s="29"/>
      <c r="H66" s="6">
        <f t="shared" si="8"/>
        <v>0</v>
      </c>
      <c r="I66" s="26"/>
    </row>
    <row r="67" spans="1:10" ht="15.5" x14ac:dyDescent="0.35">
      <c r="A67" s="44"/>
      <c r="B67" s="7"/>
      <c r="C67" s="7"/>
      <c r="D67" s="10"/>
      <c r="E67" s="29" t="e">
        <f t="shared" si="7"/>
        <v>#DIV/0!</v>
      </c>
      <c r="F67" s="48"/>
      <c r="G67" s="29"/>
      <c r="H67" s="6">
        <f t="shared" si="8"/>
        <v>0</v>
      </c>
      <c r="I67" s="26"/>
    </row>
    <row r="68" spans="1:10" ht="15.5" x14ac:dyDescent="0.35">
      <c r="A68" s="44"/>
      <c r="B68" s="7"/>
      <c r="C68" s="7"/>
      <c r="D68" s="10"/>
      <c r="E68" s="29" t="e">
        <f t="shared" si="7"/>
        <v>#DIV/0!</v>
      </c>
      <c r="F68" s="48"/>
      <c r="G68" s="29"/>
      <c r="H68" s="6">
        <f t="shared" si="8"/>
        <v>0</v>
      </c>
      <c r="I68" s="26"/>
    </row>
    <row r="69" spans="1:10" ht="15.5" x14ac:dyDescent="0.35">
      <c r="A69" s="44"/>
      <c r="B69" s="7"/>
      <c r="C69" s="7"/>
      <c r="D69" s="10"/>
      <c r="E69" s="29" t="e">
        <f t="shared" si="7"/>
        <v>#DIV/0!</v>
      </c>
      <c r="F69" s="48"/>
      <c r="G69" s="29"/>
      <c r="H69" s="6">
        <f t="shared" si="8"/>
        <v>0</v>
      </c>
      <c r="I69" s="26"/>
    </row>
    <row r="70" spans="1:10" ht="15.5" x14ac:dyDescent="0.35">
      <c r="A70" s="45" t="str">
        <f>A26</f>
        <v>Total uses of Grant Funds (cash outflow)</v>
      </c>
      <c r="B70" s="30">
        <f ca="1">SUM(B31:B70)</f>
        <v>0</v>
      </c>
      <c r="C70" s="30">
        <f ca="1">SUM(C31:C70)</f>
        <v>0</v>
      </c>
      <c r="D70" s="30">
        <f ca="1">SUM(D31:D70)</f>
        <v>0</v>
      </c>
      <c r="E70" s="32" t="e">
        <f t="shared" ref="E70" ca="1" si="9">D70/B70</f>
        <v>#DIV/0!</v>
      </c>
      <c r="F70" s="47"/>
      <c r="G70" s="47"/>
      <c r="H70" s="30" t="e">
        <f ca="1">SUM(H31:H70)</f>
        <v>#DIV/0!</v>
      </c>
      <c r="I70" s="34"/>
    </row>
    <row r="71" spans="1:10" x14ac:dyDescent="0.35">
      <c r="A71" s="35"/>
      <c r="B71" s="35"/>
      <c r="C71" s="35"/>
      <c r="D71" s="35"/>
      <c r="E71" s="35"/>
      <c r="F71" s="35"/>
      <c r="G71" s="35"/>
      <c r="H71" s="35"/>
      <c r="I71" s="35"/>
    </row>
    <row r="72" spans="1:10" ht="16" thickBot="1" x14ac:dyDescent="0.4">
      <c r="A72" s="1" t="s">
        <v>107</v>
      </c>
      <c r="B72" s="2"/>
      <c r="C72" s="1"/>
      <c r="D72" s="2"/>
      <c r="E72" s="2"/>
      <c r="F72" s="2"/>
      <c r="G72" s="2"/>
      <c r="H72" s="1"/>
      <c r="I72" s="2"/>
    </row>
    <row r="73" spans="1:10" ht="15.5" x14ac:dyDescent="0.35">
      <c r="A73" s="36"/>
      <c r="B73" s="37"/>
      <c r="C73" s="37"/>
      <c r="D73" s="37"/>
      <c r="E73" s="37"/>
      <c r="F73" s="37"/>
      <c r="G73" s="37"/>
      <c r="H73" s="37"/>
      <c r="I73" s="37"/>
    </row>
    <row r="74" spans="1:10" ht="62" x14ac:dyDescent="0.35">
      <c r="A74" s="20" t="s">
        <v>32</v>
      </c>
      <c r="B74" s="22" t="s">
        <v>41</v>
      </c>
      <c r="C74" s="22" t="s">
        <v>35</v>
      </c>
      <c r="D74" s="22" t="s">
        <v>91</v>
      </c>
      <c r="E74" s="22" t="s">
        <v>30</v>
      </c>
      <c r="F74" s="22"/>
      <c r="G74" s="22"/>
      <c r="H74" s="22" t="s">
        <v>36</v>
      </c>
      <c r="I74" s="23" t="s">
        <v>37</v>
      </c>
      <c r="J74" s="26" t="s">
        <v>109</v>
      </c>
    </row>
    <row r="75" spans="1:10" ht="15.5" x14ac:dyDescent="0.35">
      <c r="A75" s="24"/>
      <c r="B75" s="7">
        <v>2000</v>
      </c>
      <c r="C75" s="7">
        <v>1800</v>
      </c>
      <c r="D75" s="6">
        <f t="shared" ref="D75:D76" si="10">B75-C75</f>
        <v>200</v>
      </c>
      <c r="E75" s="8">
        <f>D75/B75</f>
        <v>0.1</v>
      </c>
      <c r="F75" s="8"/>
      <c r="G75" s="8"/>
      <c r="H75" s="48"/>
      <c r="I75" s="26"/>
    </row>
    <row r="76" spans="1:10" ht="15.5" x14ac:dyDescent="0.35">
      <c r="A76" s="24"/>
      <c r="B76" s="7"/>
      <c r="C76" s="7"/>
      <c r="D76" s="10">
        <f t="shared" si="10"/>
        <v>0</v>
      </c>
      <c r="E76" s="29" t="e">
        <f t="shared" ref="E76" si="11">D76/B76</f>
        <v>#DIV/0!</v>
      </c>
      <c r="F76" s="8"/>
      <c r="G76" s="29"/>
      <c r="H76" s="48"/>
      <c r="I76" s="26"/>
    </row>
    <row r="77" spans="1:10" ht="15.5" x14ac:dyDescent="0.35">
      <c r="A77" s="24"/>
      <c r="B77" s="7"/>
      <c r="C77" s="7"/>
      <c r="D77" s="10">
        <f t="shared" ref="D77:D90" si="12">B77-C77</f>
        <v>0</v>
      </c>
      <c r="E77" s="29" t="e">
        <f t="shared" ref="E77:E90" si="13">D77/B77</f>
        <v>#DIV/0!</v>
      </c>
      <c r="F77" s="8"/>
      <c r="G77" s="29"/>
      <c r="H77" s="48"/>
      <c r="I77" s="26"/>
    </row>
    <row r="78" spans="1:10" ht="15.5" x14ac:dyDescent="0.35">
      <c r="A78" s="24"/>
      <c r="B78" s="7"/>
      <c r="C78" s="7"/>
      <c r="D78" s="10">
        <f t="shared" si="12"/>
        <v>0</v>
      </c>
      <c r="E78" s="29" t="e">
        <f t="shared" si="13"/>
        <v>#DIV/0!</v>
      </c>
      <c r="F78" s="8"/>
      <c r="G78" s="29"/>
      <c r="H78" s="48"/>
      <c r="I78" s="26"/>
    </row>
    <row r="79" spans="1:10" ht="15.5" x14ac:dyDescent="0.35">
      <c r="A79" s="24"/>
      <c r="B79" s="7"/>
      <c r="C79" s="7"/>
      <c r="D79" s="10">
        <f t="shared" si="12"/>
        <v>0</v>
      </c>
      <c r="E79" s="29" t="e">
        <f t="shared" si="13"/>
        <v>#DIV/0!</v>
      </c>
      <c r="F79" s="8"/>
      <c r="G79" s="29"/>
      <c r="H79" s="48"/>
      <c r="I79" s="26"/>
    </row>
    <row r="80" spans="1:10" ht="15.5" x14ac:dyDescent="0.35">
      <c r="A80" s="24"/>
      <c r="B80" s="7"/>
      <c r="C80" s="7"/>
      <c r="D80" s="10">
        <f t="shared" si="12"/>
        <v>0</v>
      </c>
      <c r="E80" s="29" t="e">
        <f t="shared" si="13"/>
        <v>#DIV/0!</v>
      </c>
      <c r="F80" s="8"/>
      <c r="G80" s="29"/>
      <c r="H80" s="48"/>
      <c r="I80" s="26"/>
    </row>
    <row r="81" spans="1:9" ht="15.5" x14ac:dyDescent="0.35">
      <c r="A81" s="24"/>
      <c r="B81" s="7"/>
      <c r="C81" s="7"/>
      <c r="D81" s="10">
        <f t="shared" si="12"/>
        <v>0</v>
      </c>
      <c r="E81" s="29" t="e">
        <f t="shared" si="13"/>
        <v>#DIV/0!</v>
      </c>
      <c r="F81" s="8"/>
      <c r="G81" s="29"/>
      <c r="H81" s="48"/>
      <c r="I81" s="26"/>
    </row>
    <row r="82" spans="1:9" ht="15.5" x14ac:dyDescent="0.35">
      <c r="A82" s="24"/>
      <c r="B82" s="7"/>
      <c r="C82" s="7"/>
      <c r="D82" s="10">
        <f t="shared" si="12"/>
        <v>0</v>
      </c>
      <c r="E82" s="29" t="e">
        <f t="shared" si="13"/>
        <v>#DIV/0!</v>
      </c>
      <c r="F82" s="8"/>
      <c r="G82" s="29"/>
      <c r="H82" s="48"/>
      <c r="I82" s="26"/>
    </row>
    <row r="83" spans="1:9" ht="15.5" x14ac:dyDescent="0.35">
      <c r="A83" s="24"/>
      <c r="B83" s="7"/>
      <c r="C83" s="7"/>
      <c r="D83" s="10">
        <f t="shared" si="12"/>
        <v>0</v>
      </c>
      <c r="E83" s="29" t="e">
        <f t="shared" si="13"/>
        <v>#DIV/0!</v>
      </c>
      <c r="F83" s="8"/>
      <c r="G83" s="29"/>
      <c r="H83" s="48"/>
      <c r="I83" s="26"/>
    </row>
    <row r="84" spans="1:9" ht="15.5" x14ac:dyDescent="0.35">
      <c r="A84" s="24"/>
      <c r="B84" s="7"/>
      <c r="C84" s="7"/>
      <c r="D84" s="10">
        <f t="shared" si="12"/>
        <v>0</v>
      </c>
      <c r="E84" s="29" t="e">
        <f t="shared" si="13"/>
        <v>#DIV/0!</v>
      </c>
      <c r="F84" s="8"/>
      <c r="G84" s="29"/>
      <c r="H84" s="48"/>
      <c r="I84" s="26"/>
    </row>
    <row r="85" spans="1:9" ht="15.5" x14ac:dyDescent="0.35">
      <c r="A85" s="24"/>
      <c r="B85" s="7"/>
      <c r="C85" s="7"/>
      <c r="D85" s="10">
        <f t="shared" si="12"/>
        <v>0</v>
      </c>
      <c r="E85" s="29" t="e">
        <f t="shared" si="13"/>
        <v>#DIV/0!</v>
      </c>
      <c r="F85" s="8"/>
      <c r="G85" s="29"/>
      <c r="H85" s="48"/>
      <c r="I85" s="26"/>
    </row>
    <row r="86" spans="1:9" ht="15.5" x14ac:dyDescent="0.35">
      <c r="A86" s="24"/>
      <c r="B86" s="7"/>
      <c r="C86" s="7"/>
      <c r="D86" s="10">
        <f t="shared" si="12"/>
        <v>0</v>
      </c>
      <c r="E86" s="29" t="e">
        <f t="shared" si="13"/>
        <v>#DIV/0!</v>
      </c>
      <c r="F86" s="8"/>
      <c r="G86" s="29"/>
      <c r="H86" s="48"/>
      <c r="I86" s="26"/>
    </row>
    <row r="87" spans="1:9" ht="15.5" x14ac:dyDescent="0.35">
      <c r="A87" s="24"/>
      <c r="B87" s="7"/>
      <c r="C87" s="7"/>
      <c r="D87" s="10">
        <f t="shared" si="12"/>
        <v>0</v>
      </c>
      <c r="E87" s="29" t="e">
        <f t="shared" si="13"/>
        <v>#DIV/0!</v>
      </c>
      <c r="F87" s="8"/>
      <c r="G87" s="29"/>
      <c r="H87" s="48"/>
      <c r="I87" s="26"/>
    </row>
    <row r="88" spans="1:9" ht="15.5" x14ac:dyDescent="0.35">
      <c r="A88" s="24"/>
      <c r="B88" s="7"/>
      <c r="C88" s="7"/>
      <c r="D88" s="10">
        <f t="shared" si="12"/>
        <v>0</v>
      </c>
      <c r="E88" s="29" t="e">
        <f t="shared" si="13"/>
        <v>#DIV/0!</v>
      </c>
      <c r="F88" s="8"/>
      <c r="G88" s="29"/>
      <c r="H88" s="48"/>
      <c r="I88" s="26"/>
    </row>
    <row r="89" spans="1:9" ht="15.5" x14ac:dyDescent="0.35">
      <c r="A89" s="27"/>
      <c r="B89" s="7"/>
      <c r="C89" s="7"/>
      <c r="D89" s="10">
        <f t="shared" si="12"/>
        <v>0</v>
      </c>
      <c r="E89" s="29" t="e">
        <f t="shared" si="13"/>
        <v>#DIV/0!</v>
      </c>
      <c r="F89" s="8"/>
      <c r="G89" s="29"/>
      <c r="H89" s="48"/>
      <c r="I89" s="26"/>
    </row>
    <row r="90" spans="1:9" ht="15.5" x14ac:dyDescent="0.35">
      <c r="A90" s="27"/>
      <c r="B90" s="7"/>
      <c r="C90" s="7"/>
      <c r="D90" s="10">
        <f t="shared" si="12"/>
        <v>0</v>
      </c>
      <c r="E90" s="29" t="e">
        <f t="shared" si="13"/>
        <v>#DIV/0!</v>
      </c>
      <c r="F90" s="8"/>
      <c r="G90" s="29"/>
      <c r="H90" s="48"/>
      <c r="I90" s="26"/>
    </row>
    <row r="91" spans="1:9" ht="15.5" x14ac:dyDescent="0.35">
      <c r="A91" s="45" t="str">
        <f>A70</f>
        <v>Total uses of Grant Funds (cash outflow)</v>
      </c>
      <c r="B91" s="33">
        <f>SUM(B75:B90)</f>
        <v>2000</v>
      </c>
      <c r="C91" s="33">
        <f>SUM(C75:C90)</f>
        <v>1800</v>
      </c>
      <c r="D91" s="33">
        <f>B91-C91</f>
        <v>200</v>
      </c>
      <c r="E91" s="32">
        <f>D91/B91</f>
        <v>0.1</v>
      </c>
      <c r="F91" s="47"/>
      <c r="G91" s="47"/>
      <c r="H91" s="33">
        <f>SUM(H75:H90)</f>
        <v>0</v>
      </c>
      <c r="I91" s="34"/>
    </row>
    <row r="93" spans="1:9" x14ac:dyDescent="0.35">
      <c r="A93" t="s">
        <v>108</v>
      </c>
    </row>
  </sheetData>
  <mergeCells count="1">
    <mergeCell ref="A1:I6"/>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1" id="{2B0ED633-E3A7-41DD-926C-11AC24B58165}">
            <xm:f>'\Users\mriveromartinez\AppData\Local\Microsoft\Windows\INetCache\Content.Outlook\RL62EFM6\[ARM-T-MOH_Progress Report  Disbursement_4 April 2018_LFA.xlsx]CoverSheet'!#REF!="EUR"</xm:f>
            <x14:dxf>
              <numFmt numFmtId="165" formatCode="[$€-2]\ #,##0;[Red]\-[$€-2]\ #,##0"/>
            </x14:dxf>
          </x14:cfRule>
          <xm:sqref>D91:G91</xm:sqref>
        </x14:conditionalFormatting>
        <x14:conditionalFormatting xmlns:xm="http://schemas.microsoft.com/office/excel/2006/main">
          <x14:cfRule type="expression" priority="78" id="{40D7332E-0FF7-4C13-B3A3-D826DFB6A82C}">
            <xm:f>'\Users\mriveromartinez\AppData\Local\Microsoft\Windows\INetCache\Content.Outlook\RL62EFM6\[ARM-T-MOH_Progress Report  Disbursement_4 April 2018_LFA.xlsx]CoverSheet'!#REF!="EUR"</xm:f>
            <x14:dxf>
              <numFmt numFmtId="165" formatCode="[$€-2]\ #,##0;[Red]\-[$€-2]\ #,##0"/>
            </x14:dxf>
          </x14:cfRule>
          <xm:sqref>I70</xm:sqref>
        </x14:conditionalFormatting>
        <x14:conditionalFormatting xmlns:xm="http://schemas.microsoft.com/office/excel/2006/main">
          <x14:cfRule type="expression" priority="75" id="{72DEE187-2096-4426-A0E5-5E82505981FB}">
            <xm:f>'\Users\mriveromartinez\AppData\Local\Microsoft\Windows\INetCache\Content.Outlook\RL62EFM6\[ARM-T-MOH_Progress Report  Disbursement_4 April 2018_LFA.xlsx]CoverSheet'!#REF!="EUR"</xm:f>
            <x14:dxf>
              <numFmt numFmtId="165" formatCode="[$€-2]\ #,##0;[Red]\-[$€-2]\ #,##0"/>
            </x14:dxf>
          </x14:cfRule>
          <xm:sqref>I91</xm:sqref>
        </x14:conditionalFormatting>
        <x14:conditionalFormatting xmlns:xm="http://schemas.microsoft.com/office/excel/2006/main">
          <x14:cfRule type="expression" priority="76" id="{AFE87CB2-D09B-4FD5-87A6-BBE4553A87B9}">
            <xm:f>'\Users\mriveromartinez\AppData\Local\Microsoft\Windows\INetCache\Content.Outlook\RL62EFM6\[ARM-T-MOH_Progress Report  Disbursement_4 April 2018_LFA.xlsx]CoverSheet'!#REF!="EUR"</xm:f>
            <x14:dxf>
              <numFmt numFmtId="165" formatCode="[$€-2]\ #,##0;[Red]\-[$€-2]\ #,##0"/>
            </x14:dxf>
          </x14:cfRule>
          <xm:sqref>I76:I90 J74</xm:sqref>
        </x14:conditionalFormatting>
        <x14:conditionalFormatting xmlns:xm="http://schemas.microsoft.com/office/excel/2006/main">
          <x14:cfRule type="expression" priority="73" id="{97908526-30D4-47ED-BF3F-A6E346A8EB0D}">
            <xm:f>'\Users\mriveromartinez\AppData\Local\Microsoft\Windows\INetCache\Content.Outlook\RL62EFM6\[ARM-T-MOH_Progress Report  Disbursement_4 April 2018_LFA.xlsx]CoverSheet'!#REF!="EUR"</xm:f>
            <x14:dxf>
              <numFmt numFmtId="165" formatCode="[$€-2]\ #,##0;[Red]\-[$€-2]\ #,##0"/>
            </x14:dxf>
          </x14:cfRule>
          <xm:sqref>E13:E25 G13:G25</xm:sqref>
        </x14:conditionalFormatting>
        <x14:conditionalFormatting xmlns:xm="http://schemas.microsoft.com/office/excel/2006/main">
          <x14:cfRule type="expression" priority="72" id="{DF49DFF7-426C-435F-8201-292E074ABED3}">
            <xm:f>'\Users\mriveromartinez\AppData\Local\Microsoft\Windows\INetCache\Content.Outlook\RL62EFM6\[ARM-T-MOH_Progress Report  Disbursement_4 April 2018_LFA.xlsx]CoverSheet'!#REF!="EUR"</xm:f>
            <x14:dxf>
              <numFmt numFmtId="165" formatCode="[$€-2]\ #,##0;[Red]\-[$€-2]\ #,##0"/>
            </x14:dxf>
          </x14:cfRule>
          <xm:sqref>I26</xm:sqref>
        </x14:conditionalFormatting>
        <x14:conditionalFormatting xmlns:xm="http://schemas.microsoft.com/office/excel/2006/main">
          <x14:cfRule type="expression" priority="71" id="{31560561-8907-4B5A-B24C-94D26E685925}">
            <xm:f>'\Users\mriveromartinez\AppData\Local\Microsoft\Windows\INetCache\Content.Outlook\RL62EFM6\[ARM-T-MOH_Progress Report  Disbursement_4 April 2018_LFA.xlsx]CoverSheet'!#REF!="EUR"</xm:f>
            <x14:dxf>
              <numFmt numFmtId="165" formatCode="[$€-2]\ #,##0;[Red]\-[$€-2]\ #,##0"/>
            </x14:dxf>
          </x14:cfRule>
          <xm:sqref>I13:I25</xm:sqref>
        </x14:conditionalFormatting>
        <x14:conditionalFormatting xmlns:xm="http://schemas.microsoft.com/office/excel/2006/main">
          <x14:cfRule type="expression" priority="63" id="{F609E613-6F09-42ED-8E15-3052CDD2E00D}">
            <xm:f>'\Users\mriveromartinez\AppData\Local\Microsoft\Windows\INetCache\Content.Outlook\RL62EFM6\[ARM-T-MOH_Progress Report  Disbursement_4 April 2018_LFA.xlsx]CoverSheet'!#REF!="EUR"</xm:f>
            <x14:dxf>
              <numFmt numFmtId="165" formatCode="[$€-2]\ #,##0;[Red]\-[$€-2]\ #,##0"/>
            </x14:dxf>
          </x14:cfRule>
          <xm:sqref>B70:G70</xm:sqref>
        </x14:conditionalFormatting>
        <x14:conditionalFormatting xmlns:xm="http://schemas.microsoft.com/office/excel/2006/main">
          <x14:cfRule type="expression" priority="62" id="{409642AC-A854-4CA7-84AB-7071F83F4CD8}">
            <xm:f>'\Users\mriveromartinez\AppData\Local\Microsoft\Windows\INetCache\Content.Outlook\RL62EFM6\[ARM-T-MOH_Progress Report  Disbursement_4 April 2018_LFA.xlsx]CoverSheet'!#REF!="EUR"</xm:f>
            <x14:dxf>
              <numFmt numFmtId="165" formatCode="[$€-2]\ #,##0;[Red]\-[$€-2]\ #,##0"/>
            </x14:dxf>
          </x14:cfRule>
          <xm:sqref>B26:G26</xm:sqref>
        </x14:conditionalFormatting>
        <x14:conditionalFormatting xmlns:xm="http://schemas.microsoft.com/office/excel/2006/main">
          <x14:cfRule type="expression" priority="55" id="{5E2C0624-55F8-4021-A795-98187D4F4334}">
            <xm:f>'\Users\mriveromartinez\AppData\Local\Microsoft\Windows\INetCache\Content.Outlook\RL62EFM6\[ARM-T-MOH_Progress Report  Disbursement_4 April 2018_LFA.xlsx]CoverSheet'!#REF!="EUR"</xm:f>
            <x14:dxf>
              <numFmt numFmtId="165" formatCode="[$€-2]\ #,##0;[Red]\-[$€-2]\ #,##0"/>
            </x14:dxf>
          </x14:cfRule>
          <xm:sqref>B91:C91</xm:sqref>
        </x14:conditionalFormatting>
        <x14:conditionalFormatting xmlns:xm="http://schemas.microsoft.com/office/excel/2006/main">
          <x14:cfRule type="expression" priority="51" id="{76570548-E9D2-445D-ACC1-3587E75EA79F}">
            <xm:f>'\Users\mriveromartinez\AppData\Local\Microsoft\Windows\INetCache\Content.Outlook\RL62EFM6\[ARM-T-MOH_Progress Report  Disbursement_4 April 2018_LFA.xlsx]CoverSheet'!#REF!="EUR"</xm:f>
            <x14:dxf>
              <numFmt numFmtId="165" formatCode="[$€-2]\ #,##0;[Red]\-[$€-2]\ #,##0"/>
            </x14:dxf>
          </x14:cfRule>
          <xm:sqref>F13:F25</xm:sqref>
        </x14:conditionalFormatting>
        <x14:conditionalFormatting xmlns:xm="http://schemas.microsoft.com/office/excel/2006/main">
          <x14:cfRule type="expression" priority="48" id="{199CE33C-DD86-4062-B007-22DD8EF5CE3A}">
            <xm:f>'\Users\mriveromartinez\AppData\Local\Microsoft\Windows\INetCache\Content.Outlook\RL62EFM6\[ARM-T-MOH_Progress Report  Disbursement_4 April 2018_LFA.xlsx]CoverSheet'!#REF!="EUR"</xm:f>
            <x14:dxf>
              <numFmt numFmtId="165" formatCode="[$€-2]\ #,##0;[Red]\-[$€-2]\ #,##0"/>
            </x14:dxf>
          </x14:cfRule>
          <xm:sqref>B13:C25</xm:sqref>
        </x14:conditionalFormatting>
        <x14:conditionalFormatting xmlns:xm="http://schemas.microsoft.com/office/excel/2006/main">
          <x14:cfRule type="expression" priority="46" id="{E667AD9B-E80B-4990-A649-A766483BC95E}">
            <xm:f>'\Users\mriveromartinez\AppData\Local\Microsoft\Windows\INetCache\Content.Outlook\RL62EFM6\[ARM-T-MOH_Progress Report  Disbursement_4 April 2018_LFA.xlsx]CoverSheet'!#REF!="EUR"</xm:f>
            <x14:dxf>
              <numFmt numFmtId="165" formatCode="[$€-2]\ #,##0;[Red]\-[$€-2]\ #,##0"/>
            </x14:dxf>
          </x14:cfRule>
          <xm:sqref>D13 D20</xm:sqref>
        </x14:conditionalFormatting>
        <x14:conditionalFormatting xmlns:xm="http://schemas.microsoft.com/office/excel/2006/main">
          <x14:cfRule type="expression" priority="45" id="{6BD71122-36D9-4064-8971-6B040DA5C18E}">
            <xm:f>'\Users\mriveromartinez\AppData\Local\Microsoft\Windows\INetCache\Content.Outlook\RL62EFM6\[ARM-T-MOH_Progress Report  Disbursement_4 April 2018_LFA.xlsx]CoverSheet'!#REF!="EUR"</xm:f>
            <x14:dxf>
              <numFmt numFmtId="165" formatCode="[$€-2]\ #,##0;[Red]\-[$€-2]\ #,##0"/>
            </x14:dxf>
          </x14:cfRule>
          <xm:sqref>D14:D19</xm:sqref>
        </x14:conditionalFormatting>
        <x14:conditionalFormatting xmlns:xm="http://schemas.microsoft.com/office/excel/2006/main">
          <x14:cfRule type="expression" priority="44" id="{8272530B-0626-40CA-8442-FC4B269EA04A}">
            <xm:f>'\Users\mriveromartinez\AppData\Local\Microsoft\Windows\INetCache\Content.Outlook\RL62EFM6\[ARM-T-MOH_Progress Report  Disbursement_4 April 2018_LFA.xlsx]CoverSheet'!#REF!="EUR"</xm:f>
            <x14:dxf>
              <numFmt numFmtId="165" formatCode="[$€-2]\ #,##0;[Red]\-[$€-2]\ #,##0"/>
            </x14:dxf>
          </x14:cfRule>
          <xm:sqref>D21:D25</xm:sqref>
        </x14:conditionalFormatting>
        <x14:conditionalFormatting xmlns:xm="http://schemas.microsoft.com/office/excel/2006/main">
          <x14:cfRule type="expression" priority="43" id="{37484CF1-4530-49A8-B231-9FB57B71253C}">
            <xm:f>'\Users\mriveromartinez\AppData\Local\Microsoft\Windows\INetCache\Content.Outlook\RL62EFM6\[ARM-T-MOH_Progress Report  Disbursement_4 April 2018_LFA.xlsx]CoverSheet'!#REF!="EUR"</xm:f>
            <x14:dxf>
              <numFmt numFmtId="165" formatCode="[$€-2]\ #,##0;[Red]\-[$€-2]\ #,##0"/>
            </x14:dxf>
          </x14:cfRule>
          <xm:sqref>H13:H25</xm:sqref>
        </x14:conditionalFormatting>
        <x14:conditionalFormatting xmlns:xm="http://schemas.microsoft.com/office/excel/2006/main">
          <x14:cfRule type="expression" priority="42" id="{7CE7E3F6-05A6-4936-B8E0-EEEAC9883B60}">
            <xm:f>'\Users\mriveromartinez\AppData\Local\Microsoft\Windows\INetCache\Content.Outlook\RL62EFM6\[ARM-T-MOH_Progress Report  Disbursement_4 April 2018_LFA.xlsx]CoverSheet'!#REF!="EUR"</xm:f>
            <x14:dxf>
              <numFmt numFmtId="165" formatCode="[$€-2]\ #,##0;[Red]\-[$€-2]\ #,##0"/>
            </x14:dxf>
          </x14:cfRule>
          <xm:sqref>G31 E31</xm:sqref>
        </x14:conditionalFormatting>
        <x14:conditionalFormatting xmlns:xm="http://schemas.microsoft.com/office/excel/2006/main">
          <x14:cfRule type="expression" priority="41" id="{D43EF472-27D3-4392-B5A5-0EF05E9B1DA5}">
            <xm:f>'\Users\mriveromartinez\AppData\Local\Microsoft\Windows\INetCache\Content.Outlook\RL62EFM6\[ARM-T-MOH_Progress Report  Disbursement_4 April 2018_LFA.xlsx]CoverSheet'!#REF!="EUR"</xm:f>
            <x14:dxf>
              <numFmt numFmtId="165" formatCode="[$€-2]\ #,##0;[Red]\-[$€-2]\ #,##0"/>
            </x14:dxf>
          </x14:cfRule>
          <xm:sqref>I31</xm:sqref>
        </x14:conditionalFormatting>
        <x14:conditionalFormatting xmlns:xm="http://schemas.microsoft.com/office/excel/2006/main">
          <x14:cfRule type="expression" priority="40" id="{0BC224BE-1789-4696-B69F-55210678C334}">
            <xm:f>'\Users\mriveromartinez\AppData\Local\Microsoft\Windows\INetCache\Content.Outlook\RL62EFM6\[ARM-T-MOH_Progress Report  Disbursement_4 April 2018_LFA.xlsx]CoverSheet'!#REF!="EUR"</xm:f>
            <x14:dxf>
              <numFmt numFmtId="165" formatCode="[$€-2]\ #,##0;[Red]\-[$€-2]\ #,##0"/>
            </x14:dxf>
          </x14:cfRule>
          <xm:sqref>F31</xm:sqref>
        </x14:conditionalFormatting>
        <x14:conditionalFormatting xmlns:xm="http://schemas.microsoft.com/office/excel/2006/main">
          <x14:cfRule type="expression" priority="39" id="{53EB8E89-1BBD-41B4-8236-11738C85FAC0}">
            <xm:f>'\Users\mriveromartinez\AppData\Local\Microsoft\Windows\INetCache\Content.Outlook\RL62EFM6\[ARM-T-MOH_Progress Report  Disbursement_4 April 2018_LFA.xlsx]CoverSheet'!#REF!="EUR"</xm:f>
            <x14:dxf>
              <numFmt numFmtId="165" formatCode="[$€-2]\ #,##0;[Red]\-[$€-2]\ #,##0"/>
            </x14:dxf>
          </x14:cfRule>
          <xm:sqref>B31:C31</xm:sqref>
        </x14:conditionalFormatting>
        <x14:conditionalFormatting xmlns:xm="http://schemas.microsoft.com/office/excel/2006/main">
          <x14:cfRule type="expression" priority="38" id="{1BA0F2E3-90CE-4BDC-BBAA-1ADFF828FA83}">
            <xm:f>'\Users\mriveromartinez\AppData\Local\Microsoft\Windows\INetCache\Content.Outlook\RL62EFM6\[ARM-T-MOH_Progress Report  Disbursement_4 April 2018_LFA.xlsx]CoverSheet'!#REF!="EUR"</xm:f>
            <x14:dxf>
              <numFmt numFmtId="165" formatCode="[$€-2]\ #,##0;[Red]\-[$€-2]\ #,##0"/>
            </x14:dxf>
          </x14:cfRule>
          <xm:sqref>D31</xm:sqref>
        </x14:conditionalFormatting>
        <x14:conditionalFormatting xmlns:xm="http://schemas.microsoft.com/office/excel/2006/main">
          <x14:cfRule type="expression" priority="35" id="{CC5A03F0-6FF0-4DE9-ACA2-B694F3E18D5D}">
            <xm:f>'\Users\mriveromartinez\AppData\Local\Microsoft\Windows\INetCache\Content.Outlook\RL62EFM6\[ARM-T-MOH_Progress Report  Disbursement_4 April 2018_LFA.xlsx]CoverSheet'!#REF!="EUR"</xm:f>
            <x14:dxf>
              <numFmt numFmtId="165" formatCode="[$€-2]\ #,##0;[Red]\-[$€-2]\ #,##0"/>
            </x14:dxf>
          </x14:cfRule>
          <xm:sqref>I32:I69</xm:sqref>
        </x14:conditionalFormatting>
        <x14:conditionalFormatting xmlns:xm="http://schemas.microsoft.com/office/excel/2006/main">
          <x14:cfRule type="expression" priority="33" id="{CBE653B7-C7F6-4B38-8533-DA21E371AC28}">
            <xm:f>'\Users\mriveromartinez\AppData\Local\Microsoft\Windows\INetCache\Content.Outlook\RL62EFM6\[ARM-T-MOH_Progress Report  Disbursement_4 April 2018_LFA.xlsx]CoverSheet'!#REF!="EUR"</xm:f>
            <x14:dxf>
              <numFmt numFmtId="165" formatCode="[$€-2]\ #,##0;[Red]\-[$€-2]\ #,##0"/>
            </x14:dxf>
          </x14:cfRule>
          <xm:sqref>B32:C69</xm:sqref>
        </x14:conditionalFormatting>
        <x14:conditionalFormatting xmlns:xm="http://schemas.microsoft.com/office/excel/2006/main">
          <x14:cfRule type="expression" priority="32" id="{C4B72740-3772-4925-90FA-85CA13F8F3D1}">
            <xm:f>'\Users\mriveromartinez\AppData\Local\Microsoft\Windows\INetCache\Content.Outlook\RL62EFM6\[ARM-T-MOH_Progress Report  Disbursement_4 April 2018_LFA.xlsx]CoverSheet'!#REF!="EUR"</xm:f>
            <x14:dxf>
              <numFmt numFmtId="165" formatCode="[$€-2]\ #,##0;[Red]\-[$€-2]\ #,##0"/>
            </x14:dxf>
          </x14:cfRule>
          <xm:sqref>D32:D69</xm:sqref>
        </x14:conditionalFormatting>
        <x14:conditionalFormatting xmlns:xm="http://schemas.microsoft.com/office/excel/2006/main">
          <x14:cfRule type="expression" priority="28" id="{FCBE7B6B-9D4A-4B1D-9D2B-267C80052FC7}">
            <xm:f>'\Users\mriveromartinez\AppData\Local\Microsoft\Windows\INetCache\Content.Outlook\RL62EFM6\[ARM-T-MOH_Progress Report  Disbursement_4 April 2018_LFA.xlsx]CoverSheet'!#REF!="EUR"</xm:f>
            <x14:dxf>
              <numFmt numFmtId="165" formatCode="[$€-2]\ #,##0;[Red]\-[$€-2]\ #,##0"/>
            </x14:dxf>
          </x14:cfRule>
          <xm:sqref>B76:C88</xm:sqref>
        </x14:conditionalFormatting>
        <x14:conditionalFormatting xmlns:xm="http://schemas.microsoft.com/office/excel/2006/main">
          <x14:cfRule type="expression" priority="23" id="{B829D654-55A9-43BF-A877-E8072F959C8C}">
            <xm:f>'\Users\mriveromartinez\AppData\Local\Microsoft\Windows\INetCache\Content.Outlook\RL62EFM6\[ARM-T-MOH_Progress Report  Disbursement_4 April 2018_LFA.xlsx]CoverSheet'!#REF!="EUR"</xm:f>
            <x14:dxf>
              <numFmt numFmtId="165" formatCode="[$€-2]\ #,##0;[Red]\-[$€-2]\ #,##0"/>
            </x14:dxf>
          </x14:cfRule>
          <xm:sqref>B89:C90</xm:sqref>
        </x14:conditionalFormatting>
        <x14:conditionalFormatting xmlns:xm="http://schemas.microsoft.com/office/excel/2006/main">
          <x14:cfRule type="expression" priority="20" id="{EC9C4A1F-D334-4E11-866C-23ACE5C9AC4C}">
            <xm:f>'\Users\mriveromartinez\AppData\Local\Microsoft\Windows\INetCache\Content.Outlook\RL62EFM6\[ARM-T-MOH_Progress Report  Disbursement_4 April 2018_LFA.xlsx]CoverSheet'!#REF!="EUR"</xm:f>
            <x14:dxf>
              <numFmt numFmtId="165" formatCode="[$€-2]\ #,##0;[Red]\-[$€-2]\ #,##0"/>
            </x14:dxf>
          </x14:cfRule>
          <xm:sqref>H70</xm:sqref>
        </x14:conditionalFormatting>
        <x14:conditionalFormatting xmlns:xm="http://schemas.microsoft.com/office/excel/2006/main">
          <x14:cfRule type="expression" priority="19" id="{10C0A8D7-1D58-4CFF-8EE8-010F69719C39}">
            <xm:f>'\Users\mriveromartinez\AppData\Local\Microsoft\Windows\INetCache\Content.Outlook\RL62EFM6\[ARM-T-MOH_Progress Report  Disbursement_4 April 2018_LFA.xlsx]CoverSheet'!#REF!="EUR"</xm:f>
            <x14:dxf>
              <numFmt numFmtId="165" formatCode="[$€-2]\ #,##0;[Red]\-[$€-2]\ #,##0"/>
            </x14:dxf>
          </x14:cfRule>
          <xm:sqref>E75 G75</xm:sqref>
        </x14:conditionalFormatting>
        <x14:conditionalFormatting xmlns:xm="http://schemas.microsoft.com/office/excel/2006/main">
          <x14:cfRule type="expression" priority="17" id="{A0920C1A-39BC-475C-922B-4FA5D7640413}">
            <xm:f>'\Users\mriveromartinez\AppData\Local\Microsoft\Windows\INetCache\Content.Outlook\RL62EFM6\[ARM-T-MOH_Progress Report  Disbursement_4 April 2018_LFA.xlsx]CoverSheet'!#REF!="EUR"</xm:f>
            <x14:dxf>
              <numFmt numFmtId="165" formatCode="[$€-2]\ #,##0;[Red]\-[$€-2]\ #,##0"/>
            </x14:dxf>
          </x14:cfRule>
          <xm:sqref>B75:C75</xm:sqref>
        </x14:conditionalFormatting>
        <x14:conditionalFormatting xmlns:xm="http://schemas.microsoft.com/office/excel/2006/main">
          <x14:cfRule type="expression" priority="16" id="{EFB9129B-5514-43E8-AC12-E373EFF9F1DB}">
            <xm:f>'\Users\mriveromartinez\AppData\Local\Microsoft\Windows\INetCache\Content.Outlook\RL62EFM6\[ARM-T-MOH_Progress Report  Disbursement_4 April 2018_LFA.xlsx]CoverSheet'!#REF!="EUR"</xm:f>
            <x14:dxf>
              <numFmt numFmtId="165" formatCode="[$€-2]\ #,##0;[Red]\-[$€-2]\ #,##0"/>
            </x14:dxf>
          </x14:cfRule>
          <xm:sqref>D75</xm:sqref>
        </x14:conditionalFormatting>
        <x14:conditionalFormatting xmlns:xm="http://schemas.microsoft.com/office/excel/2006/main">
          <x14:cfRule type="expression" priority="14" id="{5C1801BE-8586-4D58-8AD6-C417550D4CC3}">
            <xm:f>'\Users\mriveromartinez\AppData\Local\Microsoft\Windows\INetCache\Content.Outlook\RL62EFM6\[ARM-T-MOH_Progress Report  Disbursement_4 April 2018_LFA.xlsx]CoverSheet'!#REF!="EUR"</xm:f>
            <x14:dxf>
              <numFmt numFmtId="165" formatCode="[$€-2]\ #,##0;[Red]\-[$€-2]\ #,##0"/>
            </x14:dxf>
          </x14:cfRule>
          <xm:sqref>H91</xm:sqref>
        </x14:conditionalFormatting>
        <x14:conditionalFormatting xmlns:xm="http://schemas.microsoft.com/office/excel/2006/main">
          <x14:cfRule type="expression" priority="13" id="{743966EB-3B5E-4398-9576-E66A2515D7BE}">
            <xm:f>'\Users\mriveromartinez\AppData\Local\Microsoft\Windows\INetCache\Content.Outlook\RL62EFM6\[ARM-T-MOH_Progress Report  Disbursement_4 April 2018_LFA.xlsx]CoverSheet'!#REF!="EUR"</xm:f>
            <x14:dxf>
              <numFmt numFmtId="165" formatCode="[$€-2]\ #,##0;[Red]\-[$€-2]\ #,##0"/>
            </x14:dxf>
          </x14:cfRule>
          <xm:sqref>H31</xm:sqref>
        </x14:conditionalFormatting>
        <x14:conditionalFormatting xmlns:xm="http://schemas.microsoft.com/office/excel/2006/main">
          <x14:cfRule type="expression" priority="12" id="{E4CFE282-EAEE-416E-84D3-B2E169BAB2B6}">
            <xm:f>'\Users\mriveromartinez\AppData\Local\Microsoft\Windows\INetCache\Content.Outlook\RL62EFM6\[ARM-T-MOH_Progress Report  Disbursement_4 April 2018_LFA.xlsx]CoverSheet'!#REF!="EUR"</xm:f>
            <x14:dxf>
              <numFmt numFmtId="165" formatCode="[$€-2]\ #,##0;[Red]\-[$€-2]\ #,##0"/>
            </x14:dxf>
          </x14:cfRule>
          <xm:sqref>H26</xm:sqref>
        </x14:conditionalFormatting>
        <x14:conditionalFormatting xmlns:xm="http://schemas.microsoft.com/office/excel/2006/main">
          <x14:cfRule type="expression" priority="11" id="{4E9D8ABE-6EA7-46D6-B56A-F8E50D80A4F6}">
            <xm:f>'\Users\mriveromartinez\AppData\Local\Microsoft\Windows\INetCache\Content.Outlook\RL62EFM6\[ARM-T-MOH_Progress Report  Disbursement_4 April 2018_LFA.xlsx]CoverSheet'!#REF!="EUR"</xm:f>
            <x14:dxf>
              <numFmt numFmtId="165" formatCode="[$€-2]\ #,##0;[Red]\-[$€-2]\ #,##0"/>
            </x14:dxf>
          </x14:cfRule>
          <xm:sqref>E32:E69 G32:G69</xm:sqref>
        </x14:conditionalFormatting>
        <x14:conditionalFormatting xmlns:xm="http://schemas.microsoft.com/office/excel/2006/main">
          <x14:cfRule type="expression" priority="10" id="{D196E04E-7D14-467F-B20F-2A66C648B4E7}">
            <xm:f>'\Users\mriveromartinez\AppData\Local\Microsoft\Windows\INetCache\Content.Outlook\RL62EFM6\[ARM-T-MOH_Progress Report  Disbursement_4 April 2018_LFA.xlsx]CoverSheet'!#REF!="EUR"</xm:f>
            <x14:dxf>
              <numFmt numFmtId="165" formatCode="[$€-2]\ #,##0;[Red]\-[$€-2]\ #,##0"/>
            </x14:dxf>
          </x14:cfRule>
          <xm:sqref>F32:F69</xm:sqref>
        </x14:conditionalFormatting>
        <x14:conditionalFormatting xmlns:xm="http://schemas.microsoft.com/office/excel/2006/main">
          <x14:cfRule type="expression" priority="9" id="{95961EC7-42E8-440D-BE15-BC6DD97C9B06}">
            <xm:f>'\Users\mriveromartinez\AppData\Local\Microsoft\Windows\INetCache\Content.Outlook\RL62EFM6\[ARM-T-MOH_Progress Report  Disbursement_4 April 2018_LFA.xlsx]CoverSheet'!#REF!="EUR"</xm:f>
            <x14:dxf>
              <numFmt numFmtId="165" formatCode="[$€-2]\ #,##0;[Red]\-[$€-2]\ #,##0"/>
            </x14:dxf>
          </x14:cfRule>
          <xm:sqref>H32:H69</xm:sqref>
        </x14:conditionalFormatting>
        <x14:conditionalFormatting xmlns:xm="http://schemas.microsoft.com/office/excel/2006/main">
          <x14:cfRule type="expression" priority="8" id="{86755DBD-F6A7-44DB-80D8-40B29530D991}">
            <xm:f>'\Users\mriveromartinez\AppData\Local\Microsoft\Windows\INetCache\Content.Outlook\RL62EFM6\[ARM-T-MOH_Progress Report  Disbursement_4 April 2018_LFA.xlsx]CoverSheet'!#REF!="EUR"</xm:f>
            <x14:dxf>
              <numFmt numFmtId="165" formatCode="[$€-2]\ #,##0;[Red]\-[$€-2]\ #,##0"/>
            </x14:dxf>
          </x14:cfRule>
          <xm:sqref>D76:D90</xm:sqref>
        </x14:conditionalFormatting>
        <x14:conditionalFormatting xmlns:xm="http://schemas.microsoft.com/office/excel/2006/main">
          <x14:cfRule type="expression" priority="7" id="{CCA2E3A7-3065-4AAF-BA6F-AF523E00958D}">
            <xm:f>'\Users\mriveromartinez\AppData\Local\Microsoft\Windows\INetCache\Content.Outlook\RL62EFM6\[ARM-T-MOH_Progress Report  Disbursement_4 April 2018_LFA.xlsx]CoverSheet'!#REF!="EUR"</xm:f>
            <x14:dxf>
              <numFmt numFmtId="165" formatCode="[$€-2]\ #,##0;[Red]\-[$€-2]\ #,##0"/>
            </x14:dxf>
          </x14:cfRule>
          <xm:sqref>E76:E90 G76:G90</xm:sqref>
        </x14:conditionalFormatting>
        <x14:conditionalFormatting xmlns:xm="http://schemas.microsoft.com/office/excel/2006/main">
          <x14:cfRule type="expression" priority="4" id="{04798952-1191-4A31-A999-24EC747D8604}">
            <xm:f>'\Users\mriveromartinez\AppData\Local\Microsoft\Windows\INetCache\Content.Outlook\RL62EFM6\[ARM-T-MOH_Progress Report  Disbursement_4 April 2018_LFA.xlsx]CoverSheet'!#REF!="EUR"</xm:f>
            <x14:dxf>
              <numFmt numFmtId="165" formatCode="[$€-2]\ #,##0;[Red]\-[$€-2]\ #,##0"/>
            </x14:dxf>
          </x14:cfRule>
          <xm:sqref>H75</xm:sqref>
        </x14:conditionalFormatting>
        <x14:conditionalFormatting xmlns:xm="http://schemas.microsoft.com/office/excel/2006/main">
          <x14:cfRule type="expression" priority="3" id="{B8717150-799C-43F8-96C5-B558F94AA1E4}">
            <xm:f>'\Users\mriveromartinez\AppData\Local\Microsoft\Windows\INetCache\Content.Outlook\RL62EFM6\[ARM-T-MOH_Progress Report  Disbursement_4 April 2018_LFA.xlsx]CoverSheet'!#REF!="EUR"</xm:f>
            <x14:dxf>
              <numFmt numFmtId="165" formatCode="[$€-2]\ #,##0;[Red]\-[$€-2]\ #,##0"/>
            </x14:dxf>
          </x14:cfRule>
          <xm:sqref>H76:H90</xm:sqref>
        </x14:conditionalFormatting>
        <x14:conditionalFormatting xmlns:xm="http://schemas.microsoft.com/office/excel/2006/main">
          <x14:cfRule type="expression" priority="2" id="{41E243D1-F4F1-4388-A26C-84ED843EEB59}">
            <xm:f>'\Users\mriveromartinez\AppData\Local\Microsoft\Windows\INetCache\Content.Outlook\RL62EFM6\[ARM-T-MOH_Progress Report  Disbursement_4 April 2018_LFA.xlsx]CoverSheet'!#REF!="EUR"</xm:f>
            <x14:dxf>
              <numFmt numFmtId="165" formatCode="[$€-2]\ #,##0;[Red]\-[$€-2]\ #,##0"/>
            </x14:dxf>
          </x14:cfRule>
          <xm:sqref>F75:F90</xm:sqref>
        </x14:conditionalFormatting>
        <x14:conditionalFormatting xmlns:xm="http://schemas.microsoft.com/office/excel/2006/main">
          <x14:cfRule type="expression" priority="1" id="{06597D45-1315-446E-AF41-EF9A78B8F332}">
            <xm:f>'\Users\mriveromartinez\AppData\Local\Microsoft\Windows\INetCache\Content.Outlook\RL62EFM6\[ARM-T-MOH_Progress Report  Disbursement_4 April 2018_LFA.xlsx]CoverSheet'!#REF!="EUR"</xm:f>
            <x14:dxf>
              <numFmt numFmtId="165" formatCode="[$€-2]\ #,##0;[Red]\-[$€-2]\ #,##0"/>
            </x14:dxf>
          </x14:cfRule>
          <xm:sqref>I75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zoomScale="70" zoomScaleNormal="70" workbookViewId="0">
      <selection activeCell="Q14" sqref="Q14"/>
    </sheetView>
  </sheetViews>
  <sheetFormatPr defaultRowHeight="14.5" x14ac:dyDescent="0.35"/>
  <cols>
    <col min="1" max="1" width="24.90625" customWidth="1"/>
    <col min="2" max="2" width="24.7265625" customWidth="1"/>
    <col min="3" max="3" width="18.453125" customWidth="1"/>
    <col min="4" max="4" width="17" customWidth="1"/>
    <col min="5" max="5" width="16.36328125" customWidth="1"/>
    <col min="6" max="6" width="18.6328125" customWidth="1"/>
    <col min="7" max="7" width="21.08984375" customWidth="1"/>
    <col min="8" max="8" width="17.81640625" customWidth="1"/>
    <col min="9" max="9" width="23.26953125" customWidth="1"/>
    <col min="10" max="10" width="17.08984375" customWidth="1"/>
    <col min="11" max="11" width="13.7265625" customWidth="1"/>
    <col min="12" max="13" width="14.36328125" customWidth="1"/>
  </cols>
  <sheetData>
    <row r="1" spans="1:13" ht="14.5" customHeight="1" x14ac:dyDescent="0.35">
      <c r="A1" s="74" t="s">
        <v>43</v>
      </c>
      <c r="B1" s="74"/>
      <c r="C1" s="74"/>
      <c r="D1" s="74"/>
      <c r="E1" s="74"/>
      <c r="F1" s="74"/>
      <c r="G1" s="74"/>
      <c r="H1" s="74"/>
      <c r="I1" s="74"/>
      <c r="J1" s="74"/>
      <c r="K1" s="74"/>
      <c r="L1" s="74"/>
      <c r="M1" s="74"/>
    </row>
    <row r="2" spans="1:13" x14ac:dyDescent="0.35">
      <c r="A2" s="74"/>
      <c r="B2" s="74"/>
      <c r="C2" s="74"/>
      <c r="D2" s="74"/>
      <c r="E2" s="74"/>
      <c r="F2" s="74"/>
      <c r="G2" s="74"/>
      <c r="H2" s="74"/>
      <c r="I2" s="74"/>
      <c r="J2" s="74"/>
      <c r="K2" s="74"/>
      <c r="L2" s="74"/>
      <c r="M2" s="74"/>
    </row>
    <row r="3" spans="1:13" ht="36" customHeight="1" x14ac:dyDescent="0.35">
      <c r="A3" s="74"/>
      <c r="B3" s="74"/>
      <c r="C3" s="74"/>
      <c r="D3" s="74"/>
      <c r="E3" s="74"/>
      <c r="F3" s="74"/>
      <c r="G3" s="74"/>
      <c r="H3" s="74"/>
      <c r="I3" s="74"/>
      <c r="J3" s="74"/>
      <c r="K3" s="74"/>
      <c r="L3" s="74"/>
      <c r="M3" s="74"/>
    </row>
    <row r="4" spans="1:13" x14ac:dyDescent="0.35">
      <c r="A4" s="74"/>
      <c r="B4" s="74"/>
      <c r="C4" s="74"/>
      <c r="D4" s="74"/>
      <c r="E4" s="74"/>
      <c r="F4" s="74"/>
      <c r="G4" s="74"/>
      <c r="H4" s="74"/>
      <c r="I4" s="74"/>
      <c r="J4" s="74"/>
      <c r="K4" s="74"/>
      <c r="L4" s="74"/>
      <c r="M4" s="74"/>
    </row>
    <row r="5" spans="1:13" ht="95" customHeight="1" x14ac:dyDescent="0.35">
      <c r="A5" s="74"/>
      <c r="B5" s="74"/>
      <c r="C5" s="74"/>
      <c r="D5" s="74"/>
      <c r="E5" s="74"/>
      <c r="F5" s="74"/>
      <c r="G5" s="74"/>
      <c r="H5" s="74"/>
      <c r="I5" s="74"/>
      <c r="J5" s="74"/>
      <c r="K5" s="74"/>
      <c r="L5" s="74"/>
      <c r="M5" s="74"/>
    </row>
    <row r="6" spans="1:13" ht="45.5" customHeight="1" x14ac:dyDescent="0.35">
      <c r="A6" s="74"/>
      <c r="B6" s="74"/>
      <c r="C6" s="74"/>
      <c r="D6" s="74"/>
      <c r="E6" s="74"/>
      <c r="F6" s="74"/>
      <c r="G6" s="74"/>
      <c r="H6" s="74"/>
      <c r="I6" s="74"/>
      <c r="J6" s="74"/>
      <c r="K6" s="74"/>
      <c r="L6" s="74"/>
      <c r="M6" s="74"/>
    </row>
    <row r="7" spans="1:13" ht="29.5" customHeight="1" x14ac:dyDescent="0.35">
      <c r="A7" s="85" t="s">
        <v>42</v>
      </c>
      <c r="B7" s="86"/>
      <c r="C7" s="86"/>
      <c r="D7" s="86"/>
      <c r="E7" s="86"/>
      <c r="F7" s="86"/>
      <c r="G7" s="86"/>
      <c r="H7" s="86"/>
      <c r="I7" s="86"/>
      <c r="J7" s="86"/>
      <c r="K7" s="86"/>
      <c r="L7" s="86"/>
      <c r="M7" s="87"/>
    </row>
    <row r="8" spans="1:13" ht="20" customHeight="1" x14ac:dyDescent="0.35">
      <c r="A8" s="46" t="s">
        <v>1</v>
      </c>
      <c r="C8" s="4" t="s">
        <v>40</v>
      </c>
      <c r="D8" s="7"/>
      <c r="E8" s="4" t="s">
        <v>39</v>
      </c>
      <c r="F8" s="7"/>
      <c r="G8" s="4"/>
      <c r="H8" s="4"/>
      <c r="I8" s="4"/>
      <c r="J8" s="4"/>
      <c r="K8" s="4"/>
      <c r="L8" s="4"/>
      <c r="M8" s="4"/>
    </row>
    <row r="9" spans="1:13" ht="15.5" x14ac:dyDescent="0.35">
      <c r="A9" s="1" t="s">
        <v>0</v>
      </c>
      <c r="B9" s="2"/>
      <c r="C9" s="2"/>
      <c r="D9" s="1"/>
      <c r="E9" s="1"/>
      <c r="F9" s="1"/>
      <c r="G9" s="1"/>
      <c r="H9" s="1"/>
      <c r="I9" s="1"/>
      <c r="J9" s="2"/>
      <c r="K9" s="2"/>
      <c r="L9" s="2"/>
      <c r="M9" s="2"/>
    </row>
    <row r="10" spans="1:13" ht="164" customHeight="1" x14ac:dyDescent="0.35">
      <c r="A10" s="83" t="s">
        <v>2</v>
      </c>
      <c r="B10" s="84"/>
      <c r="C10" s="5" t="s">
        <v>3</v>
      </c>
      <c r="D10" s="5" t="s">
        <v>4</v>
      </c>
      <c r="E10" s="5" t="s">
        <v>68</v>
      </c>
      <c r="F10" s="5" t="s">
        <v>5</v>
      </c>
      <c r="G10" s="5" t="s">
        <v>6</v>
      </c>
      <c r="H10" s="5" t="s">
        <v>7</v>
      </c>
      <c r="I10" s="5" t="s">
        <v>8</v>
      </c>
      <c r="J10" s="5" t="s">
        <v>67</v>
      </c>
      <c r="K10" s="5" t="s">
        <v>9</v>
      </c>
      <c r="L10" s="5" t="s">
        <v>10</v>
      </c>
      <c r="M10" s="5" t="s">
        <v>11</v>
      </c>
    </row>
    <row r="11" spans="1:13" ht="15.5" customHeight="1" x14ac:dyDescent="0.35">
      <c r="A11" s="77" t="s">
        <v>12</v>
      </c>
      <c r="B11" s="78"/>
      <c r="C11" s="7"/>
      <c r="D11" s="7"/>
      <c r="E11" s="7">
        <f>'Budget Revisions'!H13</f>
        <v>14.999999999999998</v>
      </c>
      <c r="F11" s="7"/>
      <c r="G11" s="7"/>
      <c r="H11" s="7"/>
      <c r="I11" s="7"/>
      <c r="J11" s="6">
        <f>SUM(E11:I11)</f>
        <v>14.999999999999998</v>
      </c>
      <c r="K11" s="8" t="e">
        <f t="shared" ref="K11:K23" si="0">J11/D11</f>
        <v>#DIV/0!</v>
      </c>
      <c r="L11" s="9"/>
      <c r="M11" s="9"/>
    </row>
    <row r="12" spans="1:13" ht="15.5" customHeight="1" x14ac:dyDescent="0.35">
      <c r="A12" s="77" t="s">
        <v>13</v>
      </c>
      <c r="B12" s="78"/>
      <c r="C12" s="11"/>
      <c r="D12" s="11"/>
      <c r="E12" s="7">
        <f>'Budget Revisions'!H14</f>
        <v>0</v>
      </c>
      <c r="F12" s="11"/>
      <c r="G12" s="11"/>
      <c r="H12" s="11"/>
      <c r="I12" s="11"/>
      <c r="J12" s="6">
        <f t="shared" ref="J12:J23" si="1">SUM(E12:I12)</f>
        <v>0</v>
      </c>
      <c r="K12" s="8" t="e">
        <f t="shared" si="0"/>
        <v>#DIV/0!</v>
      </c>
      <c r="L12" s="12"/>
      <c r="M12" s="12"/>
    </row>
    <row r="13" spans="1:13" ht="15.5" customHeight="1" x14ac:dyDescent="0.35">
      <c r="A13" s="77" t="s">
        <v>14</v>
      </c>
      <c r="B13" s="78"/>
      <c r="C13" s="11"/>
      <c r="D13" s="11"/>
      <c r="E13" s="7">
        <f>'Budget Revisions'!H15</f>
        <v>0</v>
      </c>
      <c r="F13" s="11"/>
      <c r="G13" s="11"/>
      <c r="H13" s="11"/>
      <c r="I13" s="11"/>
      <c r="J13" s="6">
        <f t="shared" si="1"/>
        <v>0</v>
      </c>
      <c r="K13" s="8" t="e">
        <f t="shared" si="0"/>
        <v>#DIV/0!</v>
      </c>
      <c r="L13" s="12"/>
      <c r="M13" s="12"/>
    </row>
    <row r="14" spans="1:13" ht="15.5" customHeight="1" x14ac:dyDescent="0.35">
      <c r="A14" s="77" t="s">
        <v>15</v>
      </c>
      <c r="B14" s="78"/>
      <c r="C14" s="11"/>
      <c r="D14" s="11"/>
      <c r="E14" s="7">
        <f>'Budget Revisions'!H16</f>
        <v>0</v>
      </c>
      <c r="F14" s="11"/>
      <c r="G14" s="11"/>
      <c r="H14" s="11"/>
      <c r="I14" s="11"/>
      <c r="J14" s="6">
        <f t="shared" si="1"/>
        <v>0</v>
      </c>
      <c r="K14" s="8" t="e">
        <f t="shared" si="0"/>
        <v>#DIV/0!</v>
      </c>
      <c r="L14" s="12"/>
      <c r="M14" s="12"/>
    </row>
    <row r="15" spans="1:13" ht="15.5" customHeight="1" x14ac:dyDescent="0.35">
      <c r="A15" s="77" t="s">
        <v>16</v>
      </c>
      <c r="B15" s="78"/>
      <c r="C15" s="11"/>
      <c r="D15" s="11"/>
      <c r="E15" s="7">
        <f>'Budget Revisions'!H17</f>
        <v>0</v>
      </c>
      <c r="F15" s="11"/>
      <c r="G15" s="11"/>
      <c r="H15" s="11"/>
      <c r="I15" s="11"/>
      <c r="J15" s="6">
        <f t="shared" si="1"/>
        <v>0</v>
      </c>
      <c r="K15" s="8" t="e">
        <f t="shared" si="0"/>
        <v>#DIV/0!</v>
      </c>
      <c r="L15" s="12"/>
      <c r="M15" s="12"/>
    </row>
    <row r="16" spans="1:13" ht="15.5" customHeight="1" x14ac:dyDescent="0.35">
      <c r="A16" s="77" t="s">
        <v>17</v>
      </c>
      <c r="B16" s="78"/>
      <c r="C16" s="11"/>
      <c r="D16" s="11"/>
      <c r="E16" s="7">
        <f>'Budget Revisions'!H18</f>
        <v>0</v>
      </c>
      <c r="F16" s="11"/>
      <c r="G16" s="11"/>
      <c r="H16" s="11"/>
      <c r="I16" s="11"/>
      <c r="J16" s="6">
        <f t="shared" si="1"/>
        <v>0</v>
      </c>
      <c r="K16" s="8" t="e">
        <f t="shared" si="0"/>
        <v>#DIV/0!</v>
      </c>
      <c r="L16" s="12"/>
      <c r="M16" s="12"/>
    </row>
    <row r="17" spans="1:13" ht="15.5" customHeight="1" x14ac:dyDescent="0.35">
      <c r="A17" s="77" t="s">
        <v>18</v>
      </c>
      <c r="B17" s="78"/>
      <c r="C17" s="11"/>
      <c r="D17" s="11"/>
      <c r="E17" s="7">
        <f>'Budget Revisions'!H19</f>
        <v>0</v>
      </c>
      <c r="F17" s="11"/>
      <c r="G17" s="11"/>
      <c r="H17" s="11"/>
      <c r="I17" s="11"/>
      <c r="J17" s="6">
        <f t="shared" si="1"/>
        <v>0</v>
      </c>
      <c r="K17" s="8" t="e">
        <f t="shared" si="0"/>
        <v>#DIV/0!</v>
      </c>
      <c r="L17" s="12"/>
      <c r="M17" s="12"/>
    </row>
    <row r="18" spans="1:13" ht="15.5" customHeight="1" x14ac:dyDescent="0.35">
      <c r="A18" s="77" t="s">
        <v>19</v>
      </c>
      <c r="B18" s="78"/>
      <c r="C18" s="11"/>
      <c r="D18" s="11"/>
      <c r="E18" s="7">
        <f>'Budget Revisions'!H20</f>
        <v>0</v>
      </c>
      <c r="F18" s="11"/>
      <c r="G18" s="11"/>
      <c r="H18" s="11"/>
      <c r="I18" s="11"/>
      <c r="J18" s="6">
        <f t="shared" si="1"/>
        <v>0</v>
      </c>
      <c r="K18" s="8" t="e">
        <f t="shared" si="0"/>
        <v>#DIV/0!</v>
      </c>
      <c r="L18" s="12"/>
      <c r="M18" s="12"/>
    </row>
    <row r="19" spans="1:13" ht="15.5" customHeight="1" x14ac:dyDescent="0.35">
      <c r="A19" s="77" t="s">
        <v>20</v>
      </c>
      <c r="B19" s="78"/>
      <c r="C19" s="11"/>
      <c r="D19" s="11"/>
      <c r="E19" s="7">
        <f>'Budget Revisions'!H21</f>
        <v>0</v>
      </c>
      <c r="F19" s="11"/>
      <c r="G19" s="11"/>
      <c r="H19" s="11"/>
      <c r="I19" s="11"/>
      <c r="J19" s="6">
        <f t="shared" si="1"/>
        <v>0</v>
      </c>
      <c r="K19" s="8" t="e">
        <f t="shared" si="0"/>
        <v>#DIV/0!</v>
      </c>
      <c r="L19" s="12"/>
      <c r="M19" s="12"/>
    </row>
    <row r="20" spans="1:13" ht="15.5" customHeight="1" x14ac:dyDescent="0.35">
      <c r="A20" s="77" t="s">
        <v>21</v>
      </c>
      <c r="B20" s="78"/>
      <c r="C20" s="11"/>
      <c r="D20" s="11"/>
      <c r="E20" s="7">
        <f>'Budget Revisions'!H22</f>
        <v>0</v>
      </c>
      <c r="F20" s="11"/>
      <c r="G20" s="11"/>
      <c r="H20" s="11"/>
      <c r="I20" s="11"/>
      <c r="J20" s="6">
        <f t="shared" si="1"/>
        <v>0</v>
      </c>
      <c r="K20" s="8" t="e">
        <f t="shared" si="0"/>
        <v>#DIV/0!</v>
      </c>
      <c r="L20" s="12"/>
      <c r="M20" s="12"/>
    </row>
    <row r="21" spans="1:13" ht="15.5" customHeight="1" x14ac:dyDescent="0.35">
      <c r="A21" s="77" t="s">
        <v>22</v>
      </c>
      <c r="B21" s="78"/>
      <c r="C21" s="11"/>
      <c r="D21" s="11"/>
      <c r="E21" s="7">
        <f>'Budget Revisions'!H23</f>
        <v>0</v>
      </c>
      <c r="F21" s="11"/>
      <c r="G21" s="11"/>
      <c r="H21" s="11"/>
      <c r="I21" s="11"/>
      <c r="J21" s="6">
        <f t="shared" si="1"/>
        <v>0</v>
      </c>
      <c r="K21" s="8" t="e">
        <f t="shared" si="0"/>
        <v>#DIV/0!</v>
      </c>
      <c r="L21" s="12"/>
      <c r="M21" s="12"/>
    </row>
    <row r="22" spans="1:13" ht="15.5" customHeight="1" x14ac:dyDescent="0.35">
      <c r="A22" s="77" t="s">
        <v>23</v>
      </c>
      <c r="B22" s="78"/>
      <c r="C22" s="11"/>
      <c r="D22" s="11"/>
      <c r="E22" s="7">
        <f>'Budget Revisions'!H24</f>
        <v>0</v>
      </c>
      <c r="F22" s="11"/>
      <c r="G22" s="11"/>
      <c r="H22" s="11"/>
      <c r="I22" s="11"/>
      <c r="J22" s="6">
        <f t="shared" si="1"/>
        <v>0</v>
      </c>
      <c r="K22" s="8" t="e">
        <f t="shared" si="0"/>
        <v>#DIV/0!</v>
      </c>
      <c r="L22" s="12"/>
      <c r="M22" s="12"/>
    </row>
    <row r="23" spans="1:13" ht="15.5" customHeight="1" x14ac:dyDescent="0.35">
      <c r="A23" s="79" t="s">
        <v>24</v>
      </c>
      <c r="B23" s="80"/>
      <c r="C23" s="11"/>
      <c r="D23" s="11"/>
      <c r="E23" s="7">
        <f>'Budget Revisions'!H25</f>
        <v>0</v>
      </c>
      <c r="F23" s="11"/>
      <c r="G23" s="11"/>
      <c r="H23" s="11"/>
      <c r="I23" s="11"/>
      <c r="J23" s="6">
        <f t="shared" si="1"/>
        <v>0</v>
      </c>
      <c r="K23" s="8" t="e">
        <f t="shared" si="0"/>
        <v>#DIV/0!</v>
      </c>
      <c r="L23" s="12"/>
      <c r="M23" s="12"/>
    </row>
    <row r="24" spans="1:13" ht="16" customHeight="1" thickBot="1" x14ac:dyDescent="0.4">
      <c r="A24" s="81" t="s">
        <v>25</v>
      </c>
      <c r="B24" s="82"/>
      <c r="C24" s="13"/>
      <c r="D24" s="13"/>
      <c r="E24" s="14">
        <f>SUM(E11:E23)</f>
        <v>14.999999999999998</v>
      </c>
      <c r="F24" s="14">
        <f t="shared" ref="F24:I24" si="2">SUM(F11:F23)</f>
        <v>0</v>
      </c>
      <c r="G24" s="14">
        <f t="shared" si="2"/>
        <v>0</v>
      </c>
      <c r="H24" s="14">
        <f t="shared" si="2"/>
        <v>0</v>
      </c>
      <c r="I24" s="14">
        <f t="shared" si="2"/>
        <v>0</v>
      </c>
      <c r="J24" s="15">
        <f>SUM(J11:J23)</f>
        <v>14.999999999999998</v>
      </c>
      <c r="K24" s="15" t="e">
        <f>J24/D24</f>
        <v>#DIV/0!</v>
      </c>
      <c r="L24" s="16"/>
      <c r="M24" s="16"/>
    </row>
    <row r="25" spans="1:13" ht="15.5" x14ac:dyDescent="0.35">
      <c r="A25" s="17"/>
      <c r="B25" s="17"/>
      <c r="C25" s="17"/>
      <c r="D25" s="17"/>
      <c r="E25" s="17"/>
      <c r="F25" s="17"/>
      <c r="G25" s="17"/>
      <c r="H25" s="17"/>
      <c r="I25" s="17"/>
      <c r="J25" s="17"/>
      <c r="K25" s="17"/>
      <c r="L25" s="17"/>
      <c r="M25" s="17"/>
    </row>
    <row r="26" spans="1:13" ht="15.5" x14ac:dyDescent="0.35">
      <c r="A26" s="1" t="s">
        <v>65</v>
      </c>
      <c r="B26" s="2"/>
      <c r="C26" s="2"/>
      <c r="D26" s="2"/>
      <c r="E26" s="1"/>
      <c r="F26" s="1"/>
      <c r="G26" s="1"/>
      <c r="H26" s="1"/>
      <c r="I26" s="1"/>
      <c r="J26" s="2"/>
      <c r="K26" s="2"/>
      <c r="L26" s="2"/>
      <c r="M26" s="2"/>
    </row>
    <row r="27" spans="1:13" ht="139.5" x14ac:dyDescent="0.35">
      <c r="A27" s="20" t="s">
        <v>27</v>
      </c>
      <c r="B27" s="21" t="s">
        <v>28</v>
      </c>
      <c r="C27" s="22" t="s">
        <v>3</v>
      </c>
      <c r="D27" s="22" t="s">
        <v>29</v>
      </c>
      <c r="E27" s="5" t="str">
        <f t="shared" ref="E27:M27" si="3">E10</f>
        <v>Cumulative overruns not authorized by GF</v>
      </c>
      <c r="F27" s="22" t="str">
        <f t="shared" si="3"/>
        <v>Unsupported expenditures</v>
      </c>
      <c r="G27" s="22" t="str">
        <f t="shared" si="3"/>
        <v>Expenditures incurred outside of the scope or period of the grant</v>
      </c>
      <c r="H27" s="22" t="str">
        <f t="shared" si="3"/>
        <v>Expenditures compromised by prohibited practices</v>
      </c>
      <c r="I27" s="22" t="str">
        <f t="shared" si="3"/>
        <v>Expenditures relating to other types of non-compliance or mismanagement of grant funds (or goods or services purchased with grant funds).</v>
      </c>
      <c r="J27" s="22" t="str">
        <f t="shared" si="3"/>
        <v>Total non-compliant expenditures</v>
      </c>
      <c r="K27" s="22" t="str">
        <f t="shared" si="3"/>
        <v>% of reported expenditures</v>
      </c>
      <c r="L27" s="22" t="str">
        <f t="shared" si="3"/>
        <v>Notes to ineligibles by PR</v>
      </c>
      <c r="M27" s="23" t="str">
        <f t="shared" si="3"/>
        <v>Notes to ineligibles by Auditors</v>
      </c>
    </row>
    <row r="28" spans="1:13" ht="15.5" x14ac:dyDescent="0.35">
      <c r="A28" s="24"/>
      <c r="B28" s="25"/>
      <c r="C28" s="7"/>
      <c r="D28" s="7"/>
      <c r="E28" s="7">
        <f>'Budget Revisions'!H31</f>
        <v>0</v>
      </c>
      <c r="F28" s="7"/>
      <c r="G28" s="7"/>
      <c r="H28" s="7"/>
      <c r="I28" s="7"/>
      <c r="J28" s="6">
        <f>SUM(E28:I28)</f>
        <v>0</v>
      </c>
      <c r="K28" s="8" t="e">
        <f t="shared" ref="K28:K35" si="4">J28/C28</f>
        <v>#DIV/0!</v>
      </c>
      <c r="L28" s="12"/>
      <c r="M28" s="26"/>
    </row>
    <row r="29" spans="1:13" ht="15.5" x14ac:dyDescent="0.35">
      <c r="A29" s="27"/>
      <c r="B29" s="28"/>
      <c r="C29" s="11"/>
      <c r="D29" s="11"/>
      <c r="E29" s="7">
        <f>'Budget Revisions'!H32</f>
        <v>0</v>
      </c>
      <c r="F29" s="11"/>
      <c r="G29" s="11"/>
      <c r="H29" s="11"/>
      <c r="I29" s="11"/>
      <c r="J29" s="6">
        <f t="shared" ref="J29:J35" si="5">SUM(E29:I29)</f>
        <v>0</v>
      </c>
      <c r="K29" s="29" t="e">
        <f t="shared" si="4"/>
        <v>#DIV/0!</v>
      </c>
      <c r="L29" s="12"/>
      <c r="M29" s="26"/>
    </row>
    <row r="30" spans="1:13" ht="15.5" x14ac:dyDescent="0.35">
      <c r="A30" s="27"/>
      <c r="B30" s="28"/>
      <c r="C30" s="11"/>
      <c r="D30" s="11"/>
      <c r="E30" s="7">
        <f>'Budget Revisions'!H64</f>
        <v>0</v>
      </c>
      <c r="F30" s="11"/>
      <c r="G30" s="11"/>
      <c r="H30" s="11"/>
      <c r="I30" s="11"/>
      <c r="J30" s="6">
        <f t="shared" si="5"/>
        <v>0</v>
      </c>
      <c r="K30" s="29" t="e">
        <f t="shared" si="4"/>
        <v>#DIV/0!</v>
      </c>
      <c r="L30" s="12"/>
      <c r="M30" s="26"/>
    </row>
    <row r="31" spans="1:13" ht="15.5" x14ac:dyDescent="0.35">
      <c r="A31" s="27"/>
      <c r="B31" s="28"/>
      <c r="C31" s="11"/>
      <c r="D31" s="11"/>
      <c r="E31" s="7">
        <f>'Budget Revisions'!H65</f>
        <v>0</v>
      </c>
      <c r="F31" s="11"/>
      <c r="G31" s="11"/>
      <c r="H31" s="11"/>
      <c r="I31" s="11"/>
      <c r="J31" s="6">
        <f t="shared" si="5"/>
        <v>0</v>
      </c>
      <c r="K31" s="29" t="e">
        <f t="shared" si="4"/>
        <v>#DIV/0!</v>
      </c>
      <c r="L31" s="12"/>
      <c r="M31" s="26"/>
    </row>
    <row r="32" spans="1:13" ht="15.5" x14ac:dyDescent="0.35">
      <c r="A32" s="27"/>
      <c r="B32" s="28"/>
      <c r="C32" s="11"/>
      <c r="D32" s="11"/>
      <c r="E32" s="7">
        <f>'Budget Revisions'!H66</f>
        <v>0</v>
      </c>
      <c r="F32" s="11"/>
      <c r="G32" s="11"/>
      <c r="H32" s="11"/>
      <c r="I32" s="11"/>
      <c r="J32" s="6">
        <f t="shared" si="5"/>
        <v>0</v>
      </c>
      <c r="K32" s="29" t="e">
        <f t="shared" si="4"/>
        <v>#DIV/0!</v>
      </c>
      <c r="L32" s="12"/>
      <c r="M32" s="26"/>
    </row>
    <row r="33" spans="1:13" ht="15.5" x14ac:dyDescent="0.35">
      <c r="A33" s="27"/>
      <c r="B33" s="28"/>
      <c r="C33" s="11"/>
      <c r="D33" s="11"/>
      <c r="E33" s="7">
        <f>'Budget Revisions'!H67</f>
        <v>0</v>
      </c>
      <c r="F33" s="11"/>
      <c r="G33" s="11"/>
      <c r="H33" s="11"/>
      <c r="I33" s="11"/>
      <c r="J33" s="6">
        <f t="shared" si="5"/>
        <v>0</v>
      </c>
      <c r="K33" s="29" t="e">
        <f t="shared" si="4"/>
        <v>#DIV/0!</v>
      </c>
      <c r="L33" s="12"/>
      <c r="M33" s="26"/>
    </row>
    <row r="34" spans="1:13" ht="15.5" x14ac:dyDescent="0.35">
      <c r="A34" s="27"/>
      <c r="B34" s="28"/>
      <c r="C34" s="11"/>
      <c r="D34" s="11"/>
      <c r="E34" s="7">
        <f>'Budget Revisions'!H68</f>
        <v>0</v>
      </c>
      <c r="F34" s="11"/>
      <c r="G34" s="11"/>
      <c r="H34" s="11"/>
      <c r="I34" s="11"/>
      <c r="J34" s="6">
        <f t="shared" si="5"/>
        <v>0</v>
      </c>
      <c r="K34" s="29" t="e">
        <f t="shared" si="4"/>
        <v>#DIV/0!</v>
      </c>
      <c r="L34" s="12"/>
      <c r="M34" s="26"/>
    </row>
    <row r="35" spans="1:13" ht="15.5" x14ac:dyDescent="0.35">
      <c r="A35" s="27"/>
      <c r="B35" s="28"/>
      <c r="C35" s="11"/>
      <c r="D35" s="11"/>
      <c r="E35" s="7">
        <f>'Budget Revisions'!H69</f>
        <v>0</v>
      </c>
      <c r="F35" s="11"/>
      <c r="G35" s="11"/>
      <c r="H35" s="11"/>
      <c r="I35" s="11"/>
      <c r="J35" s="6">
        <f t="shared" si="5"/>
        <v>0</v>
      </c>
      <c r="K35" s="29" t="e">
        <f t="shared" si="4"/>
        <v>#DIV/0!</v>
      </c>
      <c r="L35" s="12"/>
      <c r="M35" s="26"/>
    </row>
    <row r="36" spans="1:13" ht="15.5" x14ac:dyDescent="0.35">
      <c r="A36" s="75"/>
      <c r="B36" s="76"/>
      <c r="C36" s="30"/>
      <c r="D36" s="30"/>
      <c r="E36" s="31">
        <f>SUM(E28:E35)</f>
        <v>0</v>
      </c>
      <c r="F36" s="31">
        <f t="shared" ref="F36:I36" si="6">SUM(F28:F35)</f>
        <v>0</v>
      </c>
      <c r="G36" s="31">
        <f t="shared" si="6"/>
        <v>0</v>
      </c>
      <c r="H36" s="31">
        <f t="shared" si="6"/>
        <v>0</v>
      </c>
      <c r="I36" s="31">
        <f t="shared" si="6"/>
        <v>0</v>
      </c>
      <c r="J36" s="32">
        <f>SUM(J28:J35)</f>
        <v>0</v>
      </c>
      <c r="K36" s="32" t="e">
        <f>J36/D36</f>
        <v>#DIV/0!</v>
      </c>
      <c r="L36" s="33"/>
      <c r="M36" s="34"/>
    </row>
    <row r="37" spans="1:13" x14ac:dyDescent="0.35">
      <c r="A37" s="35"/>
      <c r="B37" s="35"/>
      <c r="C37" s="35"/>
      <c r="D37" s="35"/>
      <c r="E37" s="35"/>
      <c r="F37" s="35"/>
      <c r="G37" s="35"/>
      <c r="H37" s="35"/>
      <c r="I37" s="35"/>
      <c r="J37" s="35"/>
      <c r="K37" s="35"/>
      <c r="L37" s="35"/>
      <c r="M37" s="35"/>
    </row>
    <row r="38" spans="1:13" ht="15.5" x14ac:dyDescent="0.35">
      <c r="A38" s="1" t="s">
        <v>31</v>
      </c>
      <c r="B38" s="2"/>
      <c r="C38" s="2"/>
      <c r="D38" s="2"/>
      <c r="E38" s="1"/>
      <c r="F38" s="1"/>
      <c r="G38" s="1"/>
      <c r="H38" s="1"/>
      <c r="I38" s="1"/>
      <c r="J38" s="2"/>
      <c r="K38" s="2"/>
      <c r="L38" s="2"/>
      <c r="M38" s="2"/>
    </row>
    <row r="39" spans="1:13" ht="139.5" x14ac:dyDescent="0.35">
      <c r="A39" s="20" t="s">
        <v>32</v>
      </c>
      <c r="B39" s="21" t="s">
        <v>33</v>
      </c>
      <c r="C39" s="22" t="s">
        <v>3</v>
      </c>
      <c r="D39" s="22" t="s">
        <v>34</v>
      </c>
      <c r="E39" s="5" t="str">
        <f t="shared" ref="E39:M39" si="7">E27</f>
        <v>Cumulative overruns not authorized by GF</v>
      </c>
      <c r="F39" s="22" t="str">
        <f t="shared" si="7"/>
        <v>Unsupported expenditures</v>
      </c>
      <c r="G39" s="22" t="str">
        <f t="shared" si="7"/>
        <v>Expenditures incurred outside of the scope or period of the grant</v>
      </c>
      <c r="H39" s="22" t="str">
        <f t="shared" si="7"/>
        <v>Expenditures compromised by prohibited practices</v>
      </c>
      <c r="I39" s="22" t="str">
        <f t="shared" si="7"/>
        <v>Expenditures relating to other types of non-compliance or mismanagement of grant funds (or goods or services purchased with grant funds).</v>
      </c>
      <c r="J39" s="22" t="str">
        <f t="shared" si="7"/>
        <v>Total non-compliant expenditures</v>
      </c>
      <c r="K39" s="22" t="str">
        <f t="shared" si="7"/>
        <v>% of reported expenditures</v>
      </c>
      <c r="L39" s="22" t="str">
        <f t="shared" si="7"/>
        <v>Notes to ineligibles by PR</v>
      </c>
      <c r="M39" s="23" t="str">
        <f t="shared" si="7"/>
        <v>Notes to ineligibles by Auditors</v>
      </c>
    </row>
    <row r="40" spans="1:13" ht="15.5" x14ac:dyDescent="0.35">
      <c r="A40" s="24"/>
      <c r="B40" s="25"/>
      <c r="C40" s="7"/>
      <c r="D40" s="7"/>
      <c r="E40" s="7">
        <f>'Budget Revisions'!H75</f>
        <v>0</v>
      </c>
      <c r="F40" s="7"/>
      <c r="G40" s="7"/>
      <c r="H40" s="7"/>
      <c r="I40" s="7"/>
      <c r="J40" s="6">
        <f>SUM(E40:I40)</f>
        <v>0</v>
      </c>
      <c r="K40" s="8" t="e">
        <f>J40/C40</f>
        <v>#DIV/0!</v>
      </c>
      <c r="L40" s="12"/>
      <c r="M40" s="26"/>
    </row>
    <row r="41" spans="1:13" ht="15.5" x14ac:dyDescent="0.35">
      <c r="A41" s="27"/>
      <c r="B41" s="28"/>
      <c r="C41" s="11"/>
      <c r="D41" s="11"/>
      <c r="E41" s="7">
        <f>'Budget Revisions'!H89</f>
        <v>0</v>
      </c>
      <c r="F41" s="11"/>
      <c r="G41" s="11"/>
      <c r="H41" s="11"/>
      <c r="I41" s="11"/>
      <c r="J41" s="6">
        <f t="shared" ref="J41:J42" si="8">SUM(E41:I41)</f>
        <v>0</v>
      </c>
      <c r="K41" s="29" t="e">
        <f>J41/C41</f>
        <v>#DIV/0!</v>
      </c>
      <c r="L41" s="12"/>
      <c r="M41" s="26"/>
    </row>
    <row r="42" spans="1:13" ht="15.5" x14ac:dyDescent="0.35">
      <c r="A42" s="27"/>
      <c r="B42" s="28"/>
      <c r="C42" s="11"/>
      <c r="D42" s="11"/>
      <c r="E42" s="7">
        <f>'Budget Revisions'!H90</f>
        <v>0</v>
      </c>
      <c r="F42" s="11"/>
      <c r="G42" s="11"/>
      <c r="H42" s="11"/>
      <c r="I42" s="11"/>
      <c r="J42" s="6">
        <f t="shared" si="8"/>
        <v>0</v>
      </c>
      <c r="K42" s="29" t="e">
        <f>J42/C42</f>
        <v>#DIV/0!</v>
      </c>
      <c r="L42" s="12"/>
      <c r="M42" s="26"/>
    </row>
    <row r="43" spans="1:13" ht="15.5" x14ac:dyDescent="0.35">
      <c r="A43" s="75">
        <f>A36</f>
        <v>0</v>
      </c>
      <c r="B43" s="76"/>
      <c r="C43" s="30"/>
      <c r="D43" s="30"/>
      <c r="E43" s="31">
        <f>SUM(E40:E42)</f>
        <v>0</v>
      </c>
      <c r="F43" s="31">
        <f t="shared" ref="F43:I43" si="9">SUM(F40:F42)</f>
        <v>0</v>
      </c>
      <c r="G43" s="31">
        <f t="shared" si="9"/>
        <v>0</v>
      </c>
      <c r="H43" s="31">
        <f t="shared" si="9"/>
        <v>0</v>
      </c>
      <c r="I43" s="31">
        <f t="shared" si="9"/>
        <v>0</v>
      </c>
      <c r="J43" s="32">
        <f>SUM(J40:J42)</f>
        <v>0</v>
      </c>
      <c r="K43" s="32" t="e">
        <f>J43/D43</f>
        <v>#DIV/0!</v>
      </c>
      <c r="L43" s="33"/>
      <c r="M43" s="34"/>
    </row>
  </sheetData>
  <mergeCells count="19">
    <mergeCell ref="A14:B14"/>
    <mergeCell ref="A1:M6"/>
    <mergeCell ref="A10:B10"/>
    <mergeCell ref="A11:B11"/>
    <mergeCell ref="A12:B12"/>
    <mergeCell ref="A13:B13"/>
    <mergeCell ref="A7:M7"/>
    <mergeCell ref="A43:B43"/>
    <mergeCell ref="A15:B15"/>
    <mergeCell ref="A16:B16"/>
    <mergeCell ref="A17:B17"/>
    <mergeCell ref="A18:B18"/>
    <mergeCell ref="A19:B19"/>
    <mergeCell ref="A20:B20"/>
    <mergeCell ref="A21:B21"/>
    <mergeCell ref="A22:B22"/>
    <mergeCell ref="A23:B23"/>
    <mergeCell ref="A24:B24"/>
    <mergeCell ref="A36:B36"/>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2" id="{AA13129D-6D78-4477-826B-C7E11B66AAD5}">
            <xm:f>'\Users\mriveromartinez\AppData\Local\Microsoft\Windows\INetCache\Content.Outlook\RL62EFM6\[ARM-T-MOH_Progress Report  Disbursement_4 April 2018_LFA.xlsx]CoverSheet'!#REF!="EUR"</xm:f>
            <x14:dxf>
              <numFmt numFmtId="165" formatCode="[$€-2]\ #,##0;[Red]\-[$€-2]\ #,##0"/>
            </x14:dxf>
          </x14:cfRule>
          <xm:sqref>C36 C43 K40:K43 C24 E11:L24 E28:I36 E40:I43</xm:sqref>
        </x14:conditionalFormatting>
        <x14:conditionalFormatting xmlns:xm="http://schemas.microsoft.com/office/excel/2006/main">
          <x14:cfRule type="expression" priority="18" id="{F6117E07-323E-41B7-82CB-19249706D903}">
            <xm:f>'\Users\mriveromartinez\AppData\Local\Microsoft\Windows\INetCache\Content.Outlook\RL62EFM6\[ARM-T-MOH_Progress Report  Disbursement_4 April 2018_LFA.xlsx]CoverSheet'!#REF!="EUR"</xm:f>
            <x14:dxf>
              <numFmt numFmtId="165" formatCode="[$€-2]\ #,##0;[Red]\-[$€-2]\ #,##0"/>
            </x14:dxf>
          </x14:cfRule>
          <xm:sqref>M36</xm:sqref>
        </x14:conditionalFormatting>
        <x14:conditionalFormatting xmlns:xm="http://schemas.microsoft.com/office/excel/2006/main">
          <x14:cfRule type="expression" priority="21" id="{FCC031C3-0216-4397-95E7-E0DF87CADF43}">
            <xm:f>'\Users\mriveromartinez\AppData\Local\Microsoft\Windows\INetCache\Content.Outlook\RL62EFM6\[ARM-T-MOH_Progress Report  Disbursement_4 April 2018_LFA.xlsx]CoverSheet'!#REF!="EUR"</xm:f>
            <x14:dxf>
              <numFmt numFmtId="165" formatCode="[$€-2]\ #,##0;[Red]\-[$€-2]\ #,##0"/>
            </x14:dxf>
          </x14:cfRule>
          <xm:sqref>K28:K35</xm:sqref>
        </x14:conditionalFormatting>
        <x14:conditionalFormatting xmlns:xm="http://schemas.microsoft.com/office/excel/2006/main">
          <x14:cfRule type="expression" priority="20" id="{4CEBC2DD-15B1-4B40-8D6B-C7690D0A7AFB}">
            <xm:f>'\Users\mriveromartinez\AppData\Local\Microsoft\Windows\INetCache\Content.Outlook\RL62EFM6\[ARM-T-MOH_Progress Report  Disbursement_4 April 2018_LFA.xlsx]CoverSheet'!#REF!="EUR"</xm:f>
            <x14:dxf>
              <numFmt numFmtId="165" formatCode="[$€-2]\ #,##0;[Red]\-[$€-2]\ #,##0"/>
            </x14:dxf>
          </x14:cfRule>
          <xm:sqref>L36</xm:sqref>
        </x14:conditionalFormatting>
        <x14:conditionalFormatting xmlns:xm="http://schemas.microsoft.com/office/excel/2006/main">
          <x14:cfRule type="expression" priority="12" id="{EEDC5E74-3DAA-4134-94B1-284B3C4A36A8}">
            <xm:f>'\Users\mriveromartinez\AppData\Local\Microsoft\Windows\INetCache\Content.Outlook\RL62EFM6\[ARM-T-MOH_Progress Report  Disbursement_4 April 2018_LFA.xlsx]CoverSheet'!#REF!="EUR"</xm:f>
            <x14:dxf>
              <numFmt numFmtId="165" formatCode="[$€-2]\ #,##0;[Red]\-[$€-2]\ #,##0"/>
            </x14:dxf>
          </x14:cfRule>
          <xm:sqref>M43</xm:sqref>
        </x14:conditionalFormatting>
        <x14:conditionalFormatting xmlns:xm="http://schemas.microsoft.com/office/excel/2006/main">
          <x14:cfRule type="expression" priority="19" id="{B9816E3F-78CE-4C83-A943-97ACF826F130}">
            <xm:f>'\Users\mriveromartinez\AppData\Local\Microsoft\Windows\INetCache\Content.Outlook\RL62EFM6\[ARM-T-MOH_Progress Report  Disbursement_4 April 2018_LFA.xlsx]CoverSheet'!#REF!="EUR"</xm:f>
            <x14:dxf>
              <numFmt numFmtId="165" formatCode="[$€-2]\ #,##0;[Red]\-[$€-2]\ #,##0"/>
            </x14:dxf>
          </x14:cfRule>
          <xm:sqref>M11:M24</xm:sqref>
        </x14:conditionalFormatting>
        <x14:conditionalFormatting xmlns:xm="http://schemas.microsoft.com/office/excel/2006/main">
          <x14:cfRule type="expression" priority="13" id="{ABB422AF-B472-4CDA-9B65-C6DA1D64191D}">
            <xm:f>'\Users\mriveromartinez\AppData\Local\Microsoft\Windows\INetCache\Content.Outlook\RL62EFM6\[ARM-T-MOH_Progress Report  Disbursement_4 April 2018_LFA.xlsx]CoverSheet'!#REF!="EUR"</xm:f>
            <x14:dxf>
              <numFmt numFmtId="165" formatCode="[$€-2]\ #,##0;[Red]\-[$€-2]\ #,##0"/>
            </x14:dxf>
          </x14:cfRule>
          <xm:sqref>L43</xm:sqref>
        </x14:conditionalFormatting>
        <x14:conditionalFormatting xmlns:xm="http://schemas.microsoft.com/office/excel/2006/main">
          <x14:cfRule type="expression" priority="17" id="{C8047038-03EA-404F-B277-58CB6BADA89F}">
            <xm:f>'\Users\mriveromartinez\AppData\Local\Microsoft\Windows\INetCache\Content.Outlook\RL62EFM6\[ARM-T-MOH_Progress Report  Disbursement_4 April 2018_LFA.xlsx]CoverSheet'!#REF!="EUR"</xm:f>
            <x14:dxf>
              <numFmt numFmtId="165" formatCode="[$€-2]\ #,##0;[Red]\-[$€-2]\ #,##0"/>
            </x14:dxf>
          </x14:cfRule>
          <xm:sqref>L28:L35</xm:sqref>
        </x14:conditionalFormatting>
        <x14:conditionalFormatting xmlns:xm="http://schemas.microsoft.com/office/excel/2006/main">
          <x14:cfRule type="expression" priority="16" id="{A8EFA4C9-15EB-4A0B-AD31-849DCBC2E199}">
            <xm:f>'\Users\mriveromartinez\AppData\Local\Microsoft\Windows\INetCache\Content.Outlook\RL62EFM6\[ARM-T-MOH_Progress Report  Disbursement_4 April 2018_LFA.xlsx]CoverSheet'!#REF!="EUR"</xm:f>
            <x14:dxf>
              <numFmt numFmtId="165" formatCode="[$€-2]\ #,##0;[Red]\-[$€-2]\ #,##0"/>
            </x14:dxf>
          </x14:cfRule>
          <xm:sqref>M28:M35</xm:sqref>
        </x14:conditionalFormatting>
        <x14:conditionalFormatting xmlns:xm="http://schemas.microsoft.com/office/excel/2006/main">
          <x14:cfRule type="expression" priority="15" id="{6B242DFA-2D17-4DB4-8EB6-A55FBEB80CB3}">
            <xm:f>'\Users\mriveromartinez\AppData\Local\Microsoft\Windows\INetCache\Content.Outlook\RL62EFM6\[ARM-T-MOH_Progress Report  Disbursement_4 April 2018_LFA.xlsx]CoverSheet'!#REF!="EUR"</xm:f>
            <x14:dxf>
              <numFmt numFmtId="165" formatCode="[$€-2]\ #,##0;[Red]\-[$€-2]\ #,##0"/>
            </x14:dxf>
          </x14:cfRule>
          <xm:sqref>L40:L42</xm:sqref>
        </x14:conditionalFormatting>
        <x14:conditionalFormatting xmlns:xm="http://schemas.microsoft.com/office/excel/2006/main">
          <x14:cfRule type="expression" priority="14" id="{A926DDE6-B79E-4DE9-A867-1A372A3661E6}">
            <xm:f>'\Users\mriveromartinez\AppData\Local\Microsoft\Windows\INetCache\Content.Outlook\RL62EFM6\[ARM-T-MOH_Progress Report  Disbursement_4 April 2018_LFA.xlsx]CoverSheet'!#REF!="EUR"</xm:f>
            <x14:dxf>
              <numFmt numFmtId="165" formatCode="[$€-2]\ #,##0;[Red]\-[$€-2]\ #,##0"/>
            </x14:dxf>
          </x14:cfRule>
          <xm:sqref>M40:M42</xm:sqref>
        </x14:conditionalFormatting>
        <x14:conditionalFormatting xmlns:xm="http://schemas.microsoft.com/office/excel/2006/main">
          <x14:cfRule type="expression" priority="11" id="{CD07329C-99C2-479B-B086-19A43986074C}">
            <xm:f>'\Users\mriveromartinez\AppData\Local\Microsoft\Windows\INetCache\Content.Outlook\RL62EFM6\[ARM-T-MOH_Progress Report  Disbursement_4 April 2018_LFA.xlsx]CoverSheet'!#REF!="EUR"</xm:f>
            <x14:dxf>
              <numFmt numFmtId="165" formatCode="[$€-2]\ #,##0;[Red]\-[$€-2]\ #,##0"/>
            </x14:dxf>
          </x14:cfRule>
          <xm:sqref>J28:J35</xm:sqref>
        </x14:conditionalFormatting>
        <x14:conditionalFormatting xmlns:xm="http://schemas.microsoft.com/office/excel/2006/main">
          <x14:cfRule type="expression" priority="10" id="{FA23B20B-021F-4E8C-A24E-211777F14697}">
            <xm:f>'\Users\mriveromartinez\AppData\Local\Microsoft\Windows\INetCache\Content.Outlook\RL62EFM6\[ARM-T-MOH_Progress Report  Disbursement_4 April 2018_LFA.xlsx]CoverSheet'!#REF!="EUR"</xm:f>
            <x14:dxf>
              <numFmt numFmtId="165" formatCode="[$€-2]\ #,##0;[Red]\-[$€-2]\ #,##0"/>
            </x14:dxf>
          </x14:cfRule>
          <xm:sqref>J40:J42</xm:sqref>
        </x14:conditionalFormatting>
        <x14:conditionalFormatting xmlns:xm="http://schemas.microsoft.com/office/excel/2006/main">
          <x14:cfRule type="expression" priority="9" id="{A642CF5F-F6FB-4103-8C9B-86CD35F19CB9}">
            <xm:f>'\Users\mriveromartinez\AppData\Local\Microsoft\Windows\INetCache\Content.Outlook\RL62EFM6\[ARM-T-MOH_Progress Report  Disbursement_4 April 2018_LFA.xlsx]CoverSheet'!#REF!="EUR"</xm:f>
            <x14:dxf>
              <numFmt numFmtId="165" formatCode="[$€-2]\ #,##0;[Red]\-[$€-2]\ #,##0"/>
            </x14:dxf>
          </x14:cfRule>
          <xm:sqref>J43</xm:sqref>
        </x14:conditionalFormatting>
        <x14:conditionalFormatting xmlns:xm="http://schemas.microsoft.com/office/excel/2006/main">
          <x14:cfRule type="expression" priority="8" id="{E2988935-D0AA-4CEA-B32E-65759C3647C2}">
            <xm:f>'\Users\mriveromartinez\AppData\Local\Microsoft\Windows\INetCache\Content.Outlook\RL62EFM6\[ARM-T-MOH_Progress Report  Disbursement_4 April 2018_LFA.xlsx]CoverSheet'!#REF!="EUR"</xm:f>
            <x14:dxf>
              <numFmt numFmtId="165" formatCode="[$€-2]\ #,##0;[Red]\-[$€-2]\ #,##0"/>
            </x14:dxf>
          </x14:cfRule>
          <xm:sqref>K36</xm:sqref>
        </x14:conditionalFormatting>
        <x14:conditionalFormatting xmlns:xm="http://schemas.microsoft.com/office/excel/2006/main">
          <x14:cfRule type="expression" priority="7" id="{58376854-3A25-4D68-B8A7-88D98CA4CEB9}">
            <xm:f>'\Users\mriveromartinez\AppData\Local\Microsoft\Windows\INetCache\Content.Outlook\RL62EFM6\[ARM-T-MOH_Progress Report  Disbursement_4 April 2018_LFA.xlsx]CoverSheet'!#REF!="EUR"</xm:f>
            <x14:dxf>
              <numFmt numFmtId="165" formatCode="[$€-2]\ #,##0;[Red]\-[$€-2]\ #,##0"/>
            </x14:dxf>
          </x14:cfRule>
          <xm:sqref>J36</xm:sqref>
        </x14:conditionalFormatting>
        <x14:conditionalFormatting xmlns:xm="http://schemas.microsoft.com/office/excel/2006/main">
          <x14:cfRule type="expression" priority="6" id="{4F476292-8A23-485A-8E7C-9A2CC468111D}">
            <xm:f>'\Users\mriveromartinez\AppData\Local\Microsoft\Windows\INetCache\Content.Outlook\RL62EFM6\[ARM-T-MOH_Progress Report  Disbursement_4 April 2018_LFA.xlsx]CoverSheet'!#REF!="EUR"</xm:f>
            <x14:dxf>
              <numFmt numFmtId="165" formatCode="[$€-2]\ #,##0;[Red]\-[$€-2]\ #,##0"/>
            </x14:dxf>
          </x14:cfRule>
          <xm:sqref>D36 D43 D24</xm:sqref>
        </x14:conditionalFormatting>
        <x14:conditionalFormatting xmlns:xm="http://schemas.microsoft.com/office/excel/2006/main">
          <x14:cfRule type="expression" priority="5" id="{92FE8403-CEF5-476B-BEA3-10B5086AAB87}">
            <xm:f>'\Users\mriveromartinez\AppData\Local\Microsoft\Windows\INetCache\Content.Outlook\RL62EFM6\[ARM-T-MOH_Progress Report  Disbursement_4 April 2018_LFA.xlsx]CoverSheet'!#REF!="EUR"</xm:f>
            <x14:dxf>
              <numFmt numFmtId="165" formatCode="[$€-2]\ #,##0;[Red]\-[$€-2]\ #,##0"/>
            </x14:dxf>
          </x14:cfRule>
          <xm:sqref>C11:D23</xm:sqref>
        </x14:conditionalFormatting>
        <x14:conditionalFormatting xmlns:xm="http://schemas.microsoft.com/office/excel/2006/main">
          <x14:cfRule type="expression" priority="4" id="{8D6379A4-B183-4D25-A2FC-F3D4C8DC835F}">
            <xm:f>'\Users\mriveromartinez\AppData\Local\Microsoft\Windows\INetCache\Content.Outlook\RL62EFM6\[ARM-T-MOH_Progress Report  Disbursement_4 April 2018_LFA.xlsx]CoverSheet'!#REF!="EUR"</xm:f>
            <x14:dxf>
              <numFmt numFmtId="165" formatCode="[$€-2]\ #,##0;[Red]\-[$€-2]\ #,##0"/>
            </x14:dxf>
          </x14:cfRule>
          <xm:sqref>C28:D35</xm:sqref>
        </x14:conditionalFormatting>
        <x14:conditionalFormatting xmlns:xm="http://schemas.microsoft.com/office/excel/2006/main">
          <x14:cfRule type="expression" priority="3" id="{5D0A98DA-392A-45D1-A4BD-A0536A70F76A}">
            <xm:f>'\Users\mriveromartinez\AppData\Local\Microsoft\Windows\INetCache\Content.Outlook\RL62EFM6\[ARM-T-MOH_Progress Report  Disbursement_4 April 2018_LFA.xlsx]CoverSheet'!#REF!="EUR"</xm:f>
            <x14:dxf>
              <numFmt numFmtId="165" formatCode="[$€-2]\ #,##0;[Red]\-[$€-2]\ #,##0"/>
            </x14:dxf>
          </x14:cfRule>
          <xm:sqref>C40:D42</xm:sqref>
        </x14:conditionalFormatting>
        <x14:conditionalFormatting xmlns:xm="http://schemas.microsoft.com/office/excel/2006/main">
          <x14:cfRule type="expression" priority="2" id="{89128EA8-8FFF-4D70-A7BD-29F84B9BEBB8}">
            <xm:f>'\Users\mriveromartinez\AppData\Local\Microsoft\Windows\INetCache\Content.Outlook\RL62EFM6\[ARM-T-MOH_Progress Report  Disbursement_4 April 2018_LFA.xlsx]CoverSheet'!#REF!="EUR"</xm:f>
            <x14:dxf>
              <numFmt numFmtId="165" formatCode="[$€-2]\ #,##0;[Red]\-[$€-2]\ #,##0"/>
            </x14:dxf>
          </x14:cfRule>
          <xm:sqref>D8</xm:sqref>
        </x14:conditionalFormatting>
        <x14:conditionalFormatting xmlns:xm="http://schemas.microsoft.com/office/excel/2006/main">
          <x14:cfRule type="expression" priority="1" id="{C356ADA1-30AD-4A10-AF11-C6B4B4F0CEC9}">
            <xm:f>'\Users\mriveromartinez\AppData\Local\Microsoft\Windows\INetCache\Content.Outlook\RL62EFM6\[ARM-T-MOH_Progress Report  Disbursement_4 April 2018_LFA.xlsx]CoverSheet'!#REF!="EUR"</xm:f>
            <x14:dxf>
              <numFmt numFmtId="165" formatCode="[$€-2]\ #,##0;[Red]\-[$€-2]\ #,##0"/>
            </x14:dxf>
          </x14:cfRule>
          <xm:sqref>F8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D380-1412-42A5-8A3D-2A5A20B008C5}">
  <dimension ref="A1:E22"/>
  <sheetViews>
    <sheetView topLeftCell="A10" workbookViewId="0">
      <selection activeCell="A2" sqref="A2:E22"/>
    </sheetView>
  </sheetViews>
  <sheetFormatPr defaultRowHeight="18" customHeight="1" x14ac:dyDescent="0.35"/>
  <cols>
    <col min="1" max="1" width="46.08984375" customWidth="1"/>
    <col min="2" max="3" width="15" customWidth="1"/>
    <col min="5" max="5" width="18.7265625" customWidth="1"/>
  </cols>
  <sheetData>
    <row r="1" spans="1:5" ht="18" customHeight="1" thickBot="1" x14ac:dyDescent="0.4"/>
    <row r="2" spans="1:5" ht="208" customHeight="1" thickBot="1" x14ac:dyDescent="0.4">
      <c r="A2" s="49" t="s">
        <v>47</v>
      </c>
      <c r="B2" s="50" t="s">
        <v>48</v>
      </c>
      <c r="C2" s="50" t="s">
        <v>49</v>
      </c>
      <c r="D2" s="54" t="s">
        <v>30</v>
      </c>
      <c r="E2" s="51" t="s">
        <v>66</v>
      </c>
    </row>
    <row r="3" spans="1:5" ht="18" customHeight="1" thickBot="1" x14ac:dyDescent="0.4">
      <c r="A3" s="52" t="s">
        <v>51</v>
      </c>
      <c r="B3" s="53"/>
      <c r="C3" s="53"/>
      <c r="D3" s="53" t="e">
        <f>C3/B3</f>
        <v>#DIV/0!</v>
      </c>
      <c r="E3" s="53"/>
    </row>
    <row r="4" spans="1:5" ht="18" customHeight="1" thickBot="1" x14ac:dyDescent="0.4">
      <c r="A4" s="52" t="s">
        <v>52</v>
      </c>
      <c r="B4" s="53"/>
      <c r="C4" s="53"/>
      <c r="D4" s="53"/>
      <c r="E4" s="53"/>
    </row>
    <row r="5" spans="1:5" ht="18" customHeight="1" thickBot="1" x14ac:dyDescent="0.4">
      <c r="A5" s="52" t="s">
        <v>53</v>
      </c>
      <c r="B5" s="53"/>
      <c r="C5" s="53"/>
      <c r="D5" s="53"/>
      <c r="E5" s="53"/>
    </row>
    <row r="6" spans="1:5" ht="18" customHeight="1" thickBot="1" x14ac:dyDescent="0.4">
      <c r="A6" s="52" t="s">
        <v>54</v>
      </c>
      <c r="B6" s="53"/>
      <c r="C6" s="53"/>
      <c r="D6" s="53"/>
      <c r="E6" s="53"/>
    </row>
    <row r="7" spans="1:5" ht="18" customHeight="1" thickBot="1" x14ac:dyDescent="0.4">
      <c r="A7" s="52" t="s">
        <v>55</v>
      </c>
      <c r="B7" s="53"/>
      <c r="C7" s="53"/>
      <c r="D7" s="53"/>
      <c r="E7" s="53"/>
    </row>
    <row r="8" spans="1:5" ht="18" customHeight="1" thickBot="1" x14ac:dyDescent="0.4">
      <c r="A8" s="52" t="s">
        <v>56</v>
      </c>
      <c r="B8" s="53"/>
      <c r="C8" s="53"/>
      <c r="D8" s="53"/>
      <c r="E8" s="53"/>
    </row>
    <row r="9" spans="1:5" ht="28" customHeight="1" thickBot="1" x14ac:dyDescent="0.4">
      <c r="A9" s="52" t="s">
        <v>57</v>
      </c>
      <c r="B9" s="53"/>
      <c r="C9" s="53"/>
      <c r="D9" s="53"/>
      <c r="E9" s="53"/>
    </row>
    <row r="10" spans="1:5" ht="18" customHeight="1" thickBot="1" x14ac:dyDescent="0.4">
      <c r="A10" s="52" t="s">
        <v>58</v>
      </c>
      <c r="B10" s="53"/>
      <c r="C10" s="53"/>
      <c r="D10" s="53"/>
      <c r="E10" s="53"/>
    </row>
    <row r="11" spans="1:5" ht="18" customHeight="1" thickBot="1" x14ac:dyDescent="0.4">
      <c r="A11" s="52" t="s">
        <v>59</v>
      </c>
      <c r="B11" s="53"/>
      <c r="C11" s="53"/>
      <c r="D11" s="53"/>
      <c r="E11" s="53"/>
    </row>
    <row r="12" spans="1:5" ht="18" customHeight="1" thickBot="1" x14ac:dyDescent="0.4">
      <c r="A12" s="52" t="s">
        <v>60</v>
      </c>
      <c r="B12" s="53"/>
      <c r="C12" s="53"/>
      <c r="D12" s="53"/>
      <c r="E12" s="53"/>
    </row>
    <row r="13" spans="1:5" ht="18" customHeight="1" thickBot="1" x14ac:dyDescent="0.4">
      <c r="A13" s="52" t="s">
        <v>61</v>
      </c>
      <c r="B13" s="53"/>
      <c r="C13" s="53"/>
      <c r="D13" s="53"/>
      <c r="E13" s="53"/>
    </row>
    <row r="14" spans="1:5" ht="18" customHeight="1" thickBot="1" x14ac:dyDescent="0.4">
      <c r="A14" s="52" t="s">
        <v>62</v>
      </c>
      <c r="B14" s="53"/>
      <c r="C14" s="53"/>
      <c r="D14" s="53"/>
      <c r="E14" s="53"/>
    </row>
    <row r="15" spans="1:5" ht="18" customHeight="1" thickBot="1" x14ac:dyDescent="0.4">
      <c r="A15" s="52" t="s">
        <v>63</v>
      </c>
      <c r="B15" s="53"/>
      <c r="C15" s="53"/>
      <c r="D15" s="53"/>
      <c r="E15" s="53"/>
    </row>
    <row r="16" spans="1:5" ht="18" customHeight="1" thickBot="1" x14ac:dyDescent="0.4"/>
    <row r="17" spans="1:5" ht="39.5" customHeight="1" thickBot="1" x14ac:dyDescent="0.4">
      <c r="A17" s="49" t="s">
        <v>64</v>
      </c>
      <c r="B17" s="50" t="s">
        <v>48</v>
      </c>
      <c r="C17" s="50" t="s">
        <v>49</v>
      </c>
      <c r="D17" s="55" t="s">
        <v>30</v>
      </c>
      <c r="E17" s="51" t="s">
        <v>50</v>
      </c>
    </row>
    <row r="18" spans="1:5" ht="18" customHeight="1" thickBot="1" x14ac:dyDescent="0.4">
      <c r="A18" s="52"/>
      <c r="B18" s="53"/>
      <c r="C18" s="53"/>
      <c r="D18" s="53" t="e">
        <f>C18/B18</f>
        <v>#DIV/0!</v>
      </c>
      <c r="E18" s="53"/>
    </row>
    <row r="19" spans="1:5" ht="18" customHeight="1" thickBot="1" x14ac:dyDescent="0.4">
      <c r="A19" s="52"/>
      <c r="B19" s="53"/>
      <c r="C19" s="53"/>
      <c r="D19" s="53"/>
      <c r="E19" s="53"/>
    </row>
    <row r="20" spans="1:5" ht="18" customHeight="1" thickBot="1" x14ac:dyDescent="0.4">
      <c r="A20" s="52"/>
      <c r="B20" s="53"/>
      <c r="C20" s="53"/>
      <c r="D20" s="53"/>
      <c r="E20" s="53"/>
    </row>
    <row r="21" spans="1:5" ht="18" customHeight="1" thickBot="1" x14ac:dyDescent="0.4">
      <c r="A21" s="52"/>
      <c r="B21" s="53"/>
      <c r="C21" s="53"/>
      <c r="D21" s="53"/>
      <c r="E21" s="53"/>
    </row>
    <row r="22" spans="1:5" ht="18" customHeight="1" thickBot="1" x14ac:dyDescent="0.4">
      <c r="A22" s="52"/>
      <c r="B22" s="53"/>
      <c r="C22" s="53"/>
      <c r="D22" s="53"/>
      <c r="E22" s="5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8299-589B-4A36-8FC6-ABDFB5538834}">
  <dimension ref="A1:L9"/>
  <sheetViews>
    <sheetView workbookViewId="0">
      <selection activeCell="D26" sqref="D26"/>
    </sheetView>
  </sheetViews>
  <sheetFormatPr defaultRowHeight="14.5" x14ac:dyDescent="0.35"/>
  <cols>
    <col min="1" max="1" width="33.90625" customWidth="1"/>
    <col min="3" max="3" width="12.81640625" customWidth="1"/>
  </cols>
  <sheetData>
    <row r="1" spans="1:12" ht="15" thickBot="1" x14ac:dyDescent="0.4">
      <c r="B1" s="56" t="s">
        <v>79</v>
      </c>
      <c r="C1" s="56"/>
      <c r="L1" t="s">
        <v>83</v>
      </c>
    </row>
    <row r="2" spans="1:12" ht="15" thickBot="1" x14ac:dyDescent="0.4">
      <c r="A2" s="59" t="s">
        <v>80</v>
      </c>
      <c r="B2" s="60" t="s">
        <v>84</v>
      </c>
      <c r="C2" s="60" t="s">
        <v>90</v>
      </c>
      <c r="D2" s="60" t="s">
        <v>69</v>
      </c>
      <c r="E2" s="60" t="s">
        <v>70</v>
      </c>
      <c r="F2" s="60" t="s">
        <v>74</v>
      </c>
      <c r="G2" s="60" t="s">
        <v>75</v>
      </c>
      <c r="H2" s="60" t="s">
        <v>76</v>
      </c>
      <c r="L2" t="s">
        <v>82</v>
      </c>
    </row>
    <row r="3" spans="1:12" ht="15" thickBot="1" x14ac:dyDescent="0.4">
      <c r="A3" s="57" t="s">
        <v>71</v>
      </c>
      <c r="B3" s="58"/>
      <c r="C3" s="61"/>
      <c r="D3" s="58"/>
      <c r="E3" s="58"/>
      <c r="F3" s="58"/>
      <c r="G3" s="58"/>
      <c r="H3" s="58"/>
    </row>
    <row r="4" spans="1:12" ht="15" thickBot="1" x14ac:dyDescent="0.4">
      <c r="A4" s="57" t="s">
        <v>77</v>
      </c>
      <c r="B4" s="58"/>
      <c r="C4" s="61"/>
      <c r="D4" s="58"/>
      <c r="E4" s="58"/>
      <c r="F4" s="58"/>
      <c r="G4" s="58"/>
      <c r="H4" s="58"/>
    </row>
    <row r="5" spans="1:12" ht="15" thickBot="1" x14ac:dyDescent="0.4">
      <c r="A5" s="57" t="s">
        <v>72</v>
      </c>
      <c r="B5" s="58"/>
      <c r="C5" s="61"/>
      <c r="D5" s="58"/>
      <c r="E5" s="58"/>
      <c r="F5" s="58"/>
      <c r="G5" s="58"/>
      <c r="H5" s="58"/>
      <c r="J5" s="62" t="s">
        <v>85</v>
      </c>
    </row>
    <row r="6" spans="1:12" ht="15" thickBot="1" x14ac:dyDescent="0.4">
      <c r="A6" s="57" t="s">
        <v>78</v>
      </c>
      <c r="B6" s="58"/>
      <c r="C6" s="61"/>
      <c r="D6" s="58"/>
      <c r="E6" s="58"/>
      <c r="F6" s="58"/>
      <c r="G6" s="58"/>
      <c r="H6" s="58"/>
      <c r="J6" s="63" t="s">
        <v>86</v>
      </c>
    </row>
    <row r="7" spans="1:12" ht="15" thickBot="1" x14ac:dyDescent="0.4">
      <c r="A7" s="57" t="s">
        <v>73</v>
      </c>
      <c r="B7" s="58"/>
      <c r="C7" s="61"/>
      <c r="D7" s="58"/>
      <c r="E7" s="58"/>
      <c r="F7" s="58"/>
      <c r="G7" s="58"/>
      <c r="H7" s="58"/>
      <c r="J7" s="64" t="s">
        <v>87</v>
      </c>
    </row>
    <row r="8" spans="1:12" ht="15" thickBot="1" x14ac:dyDescent="0.4">
      <c r="A8" s="57" t="s">
        <v>81</v>
      </c>
      <c r="B8" s="58"/>
      <c r="C8" s="61"/>
      <c r="D8" s="58"/>
      <c r="E8" s="58"/>
      <c r="F8" s="58"/>
      <c r="G8" s="58"/>
      <c r="H8" s="58"/>
      <c r="J8" s="65" t="s">
        <v>88</v>
      </c>
    </row>
    <row r="9" spans="1:12" ht="15" thickBot="1" x14ac:dyDescent="0.4">
      <c r="A9" s="57" t="s">
        <v>89</v>
      </c>
      <c r="B9" s="58"/>
      <c r="C9" s="61"/>
      <c r="D9" s="58"/>
      <c r="E9" s="58"/>
      <c r="F9" s="58"/>
      <c r="G9" s="58"/>
      <c r="H9" s="58"/>
    </row>
  </sheetData>
  <phoneticPr fontId="1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4C00-148A-4F7E-A0FC-4CBB245A1B58}">
  <dimension ref="A1:Q27"/>
  <sheetViews>
    <sheetView workbookViewId="0">
      <selection activeCell="S11" sqref="S11"/>
    </sheetView>
  </sheetViews>
  <sheetFormatPr defaultRowHeight="14.5" x14ac:dyDescent="0.35"/>
  <cols>
    <col min="4" max="4" width="12.81640625" customWidth="1"/>
    <col min="5" max="5" width="16.54296875" customWidth="1"/>
    <col min="7" max="7" width="14.81640625" customWidth="1"/>
    <col min="8" max="14" width="10.453125" customWidth="1"/>
    <col min="16" max="16" width="10.453125" customWidth="1"/>
  </cols>
  <sheetData>
    <row r="1" spans="1:17" ht="43.5" x14ac:dyDescent="0.35">
      <c r="A1" s="66" t="s">
        <v>92</v>
      </c>
      <c r="B1" s="66" t="s">
        <v>93</v>
      </c>
      <c r="C1" s="66" t="s">
        <v>94</v>
      </c>
      <c r="D1" s="66" t="s">
        <v>95</v>
      </c>
      <c r="E1" s="66" t="s">
        <v>96</v>
      </c>
      <c r="F1" s="66" t="s">
        <v>97</v>
      </c>
      <c r="G1" s="66" t="s">
        <v>98</v>
      </c>
      <c r="H1" s="66" t="s">
        <v>99</v>
      </c>
      <c r="I1" s="72"/>
      <c r="J1" s="72"/>
      <c r="K1" s="72"/>
      <c r="L1" s="72"/>
      <c r="M1" s="72"/>
      <c r="N1" s="72"/>
      <c r="P1" s="72"/>
    </row>
    <row r="2" spans="1:17" x14ac:dyDescent="0.35">
      <c r="A2" s="67"/>
      <c r="B2" s="67"/>
      <c r="C2" s="67"/>
      <c r="D2" s="67"/>
      <c r="E2" s="67"/>
      <c r="F2" s="67"/>
      <c r="G2" s="67"/>
      <c r="H2" s="67"/>
      <c r="I2" s="73"/>
      <c r="J2" s="73"/>
      <c r="K2" s="73"/>
      <c r="L2" s="73"/>
      <c r="M2" s="73"/>
      <c r="N2" s="73"/>
      <c r="P2" s="73"/>
    </row>
    <row r="3" spans="1:17" x14ac:dyDescent="0.35">
      <c r="A3" s="67"/>
      <c r="B3" s="67"/>
      <c r="C3" s="67"/>
      <c r="D3" s="67"/>
      <c r="E3" s="67"/>
      <c r="F3" s="67"/>
      <c r="G3" s="67"/>
      <c r="H3" s="67"/>
      <c r="I3" s="73"/>
      <c r="J3" s="73"/>
      <c r="K3" s="73"/>
      <c r="L3" s="73"/>
      <c r="M3" s="73"/>
      <c r="N3" s="73"/>
      <c r="P3" s="73"/>
    </row>
    <row r="4" spans="1:17" x14ac:dyDescent="0.35">
      <c r="A4" s="67"/>
      <c r="B4" s="67"/>
      <c r="C4" s="67"/>
      <c r="D4" s="67"/>
      <c r="E4" s="67"/>
      <c r="F4" s="67"/>
      <c r="G4" s="67"/>
      <c r="H4" s="67"/>
      <c r="I4" s="73"/>
      <c r="J4" s="73"/>
      <c r="K4" s="73"/>
      <c r="L4" s="73"/>
      <c r="M4" s="73"/>
      <c r="N4" s="73"/>
      <c r="P4" s="73"/>
    </row>
    <row r="5" spans="1:17" x14ac:dyDescent="0.35">
      <c r="A5" s="67"/>
      <c r="B5" s="67"/>
      <c r="C5" s="67"/>
      <c r="D5" s="67"/>
      <c r="E5" s="67"/>
      <c r="F5" s="67"/>
      <c r="G5" s="67"/>
      <c r="H5" s="67"/>
      <c r="I5" s="73"/>
      <c r="J5" s="73"/>
      <c r="K5" s="73"/>
      <c r="L5" s="73"/>
      <c r="M5" s="73"/>
      <c r="N5" s="73"/>
      <c r="P5" s="73"/>
    </row>
    <row r="6" spans="1:17" x14ac:dyDescent="0.35">
      <c r="A6" s="67"/>
      <c r="B6" s="67"/>
      <c r="C6" s="67"/>
      <c r="D6" s="67"/>
      <c r="E6" s="67"/>
      <c r="F6" s="67"/>
      <c r="G6" s="67"/>
      <c r="H6" s="67"/>
      <c r="I6" s="73"/>
      <c r="J6" s="73"/>
      <c r="K6" s="73"/>
      <c r="L6" s="73"/>
      <c r="M6" s="73"/>
      <c r="N6" s="73"/>
      <c r="P6" s="73"/>
    </row>
    <row r="7" spans="1:17" x14ac:dyDescent="0.35">
      <c r="A7" s="67"/>
      <c r="B7" s="67"/>
      <c r="C7" s="67"/>
      <c r="D7" s="67"/>
      <c r="E7" s="67"/>
      <c r="F7" s="67"/>
      <c r="G7" s="67"/>
      <c r="H7" s="67"/>
      <c r="I7" s="73"/>
      <c r="J7" s="73"/>
      <c r="K7" s="73"/>
      <c r="L7" s="73"/>
      <c r="M7" s="73"/>
      <c r="N7" s="73"/>
      <c r="P7" s="73"/>
    </row>
    <row r="8" spans="1:17" x14ac:dyDescent="0.35">
      <c r="A8" s="67"/>
      <c r="B8" s="67"/>
      <c r="C8" s="67"/>
      <c r="D8" s="67"/>
      <c r="E8" s="67"/>
      <c r="F8" s="67"/>
      <c r="G8" s="67"/>
      <c r="H8" s="67"/>
      <c r="I8" s="73"/>
      <c r="J8" s="73"/>
      <c r="K8" s="73"/>
      <c r="L8" s="73"/>
      <c r="M8" s="73"/>
      <c r="N8" s="73"/>
      <c r="P8" s="73"/>
    </row>
    <row r="9" spans="1:17" x14ac:dyDescent="0.35">
      <c r="A9" s="67"/>
      <c r="B9" s="67"/>
      <c r="C9" s="67"/>
      <c r="D9" s="67"/>
      <c r="E9" s="67"/>
      <c r="F9" s="67"/>
      <c r="G9" s="67"/>
      <c r="H9" s="67"/>
      <c r="I9" s="73"/>
      <c r="J9" s="73"/>
      <c r="K9" s="73"/>
      <c r="L9" s="73"/>
      <c r="M9" s="73"/>
      <c r="N9" s="73"/>
      <c r="P9" s="73"/>
    </row>
    <row r="12" spans="1:17" ht="15" thickBot="1" x14ac:dyDescent="0.4"/>
    <row r="13" spans="1:17" ht="15" thickBot="1" x14ac:dyDescent="0.4">
      <c r="A13" s="91" t="s">
        <v>100</v>
      </c>
      <c r="B13" s="91" t="s">
        <v>101</v>
      </c>
      <c r="C13" s="88" t="s">
        <v>69</v>
      </c>
      <c r="D13" s="89"/>
      <c r="E13" s="90"/>
      <c r="F13" s="88" t="s">
        <v>70</v>
      </c>
      <c r="G13" s="89"/>
      <c r="H13" s="90"/>
      <c r="I13" s="88" t="s">
        <v>74</v>
      </c>
      <c r="J13" s="89"/>
      <c r="K13" s="90"/>
      <c r="L13" s="88" t="s">
        <v>75</v>
      </c>
      <c r="M13" s="89"/>
      <c r="N13" s="90"/>
      <c r="O13" s="88" t="s">
        <v>102</v>
      </c>
      <c r="P13" s="89"/>
      <c r="Q13" s="90"/>
    </row>
    <row r="14" spans="1:17" ht="39.5" thickBot="1" x14ac:dyDescent="0.4">
      <c r="A14" s="92"/>
      <c r="B14" s="92"/>
      <c r="C14" s="68" t="s">
        <v>103</v>
      </c>
      <c r="D14" s="68" t="s">
        <v>105</v>
      </c>
      <c r="E14" s="68" t="s">
        <v>104</v>
      </c>
      <c r="F14" s="68" t="s">
        <v>103</v>
      </c>
      <c r="G14" s="68" t="s">
        <v>105</v>
      </c>
      <c r="H14" s="68" t="s">
        <v>104</v>
      </c>
      <c r="I14" s="68" t="s">
        <v>103</v>
      </c>
      <c r="J14" s="68" t="s">
        <v>105</v>
      </c>
      <c r="K14" s="68" t="s">
        <v>104</v>
      </c>
      <c r="L14" s="68" t="s">
        <v>103</v>
      </c>
      <c r="M14" s="68" t="s">
        <v>105</v>
      </c>
      <c r="N14" s="68" t="s">
        <v>104</v>
      </c>
      <c r="O14" s="68" t="s">
        <v>103</v>
      </c>
      <c r="P14" s="68" t="s">
        <v>105</v>
      </c>
      <c r="Q14" s="68" t="s">
        <v>104</v>
      </c>
    </row>
    <row r="15" spans="1:17" ht="15" thickBot="1" x14ac:dyDescent="0.4">
      <c r="A15" s="69" t="s">
        <v>111</v>
      </c>
      <c r="B15" s="70">
        <v>1000</v>
      </c>
      <c r="C15" s="70">
        <v>2</v>
      </c>
      <c r="D15" s="70">
        <v>50</v>
      </c>
      <c r="E15" s="71">
        <v>0.8</v>
      </c>
      <c r="F15" s="70">
        <v>1</v>
      </c>
      <c r="G15" s="70">
        <v>30</v>
      </c>
      <c r="H15" s="71">
        <v>0.2</v>
      </c>
      <c r="I15" s="70">
        <v>1</v>
      </c>
      <c r="J15" s="70">
        <v>200</v>
      </c>
      <c r="K15" s="71">
        <v>0.2</v>
      </c>
      <c r="L15" s="70">
        <v>1</v>
      </c>
      <c r="M15" s="70"/>
      <c r="N15" s="71">
        <v>0.2</v>
      </c>
      <c r="O15" s="70">
        <f>L15+I15+F15+C15</f>
        <v>5</v>
      </c>
      <c r="P15" s="70">
        <f>M15+J15+G15+D15</f>
        <v>280</v>
      </c>
      <c r="Q15" s="71">
        <f>P15/B15</f>
        <v>0.28000000000000003</v>
      </c>
    </row>
    <row r="16" spans="1:17" ht="15" thickBot="1" x14ac:dyDescent="0.4">
      <c r="A16" s="69" t="s">
        <v>112</v>
      </c>
      <c r="B16" s="70"/>
      <c r="C16" s="70"/>
      <c r="D16" s="70"/>
      <c r="E16" s="70"/>
      <c r="F16" s="70"/>
      <c r="G16" s="70"/>
      <c r="H16" s="70"/>
      <c r="I16" s="70"/>
      <c r="J16" s="70"/>
      <c r="K16" s="70"/>
      <c r="L16" s="70"/>
      <c r="M16" s="70"/>
      <c r="N16" s="70"/>
      <c r="O16" s="70"/>
      <c r="P16" s="70"/>
      <c r="Q16" s="70"/>
    </row>
    <row r="17" spans="1:17" ht="15" thickBot="1" x14ac:dyDescent="0.4">
      <c r="A17" s="69" t="s">
        <v>113</v>
      </c>
      <c r="B17" s="70"/>
      <c r="C17" s="70"/>
      <c r="D17" s="70"/>
      <c r="E17" s="70"/>
      <c r="F17" s="70"/>
      <c r="G17" s="70"/>
      <c r="H17" s="70"/>
      <c r="I17" s="70"/>
      <c r="J17" s="70"/>
      <c r="K17" s="70"/>
      <c r="L17" s="70"/>
      <c r="M17" s="70"/>
      <c r="N17" s="70"/>
      <c r="O17" s="70"/>
      <c r="P17" s="70"/>
      <c r="Q17" s="70"/>
    </row>
    <row r="18" spans="1:17" ht="15" thickBot="1" x14ac:dyDescent="0.4">
      <c r="A18" s="69" t="s">
        <v>114</v>
      </c>
      <c r="B18" s="70"/>
      <c r="C18" s="70"/>
      <c r="D18" s="70"/>
      <c r="E18" s="70"/>
      <c r="F18" s="70"/>
      <c r="G18" s="70"/>
      <c r="H18" s="70"/>
      <c r="I18" s="70"/>
      <c r="J18" s="70"/>
      <c r="K18" s="70"/>
      <c r="L18" s="70"/>
      <c r="M18" s="70"/>
      <c r="N18" s="70"/>
      <c r="O18" s="70"/>
      <c r="P18" s="70"/>
      <c r="Q18" s="70"/>
    </row>
    <row r="19" spans="1:17" ht="15" thickBot="1" x14ac:dyDescent="0.4">
      <c r="A19" s="69" t="s">
        <v>115</v>
      </c>
      <c r="B19" s="70"/>
      <c r="C19" s="70"/>
      <c r="D19" s="70"/>
      <c r="E19" s="70"/>
      <c r="F19" s="70"/>
      <c r="G19" s="70"/>
      <c r="H19" s="70"/>
      <c r="I19" s="70"/>
      <c r="J19" s="70"/>
      <c r="K19" s="70"/>
      <c r="L19" s="70"/>
      <c r="M19" s="70"/>
      <c r="N19" s="70"/>
      <c r="O19" s="70"/>
      <c r="P19" s="70"/>
      <c r="Q19" s="70"/>
    </row>
    <row r="20" spans="1:17" ht="15" thickBot="1" x14ac:dyDescent="0.4">
      <c r="A20" s="69" t="s">
        <v>116</v>
      </c>
      <c r="B20" s="70"/>
      <c r="C20" s="70"/>
      <c r="D20" s="70"/>
      <c r="E20" s="70"/>
      <c r="F20" s="70"/>
      <c r="G20" s="70"/>
      <c r="H20" s="70"/>
      <c r="I20" s="70"/>
      <c r="J20" s="70"/>
      <c r="K20" s="70"/>
      <c r="L20" s="70"/>
      <c r="M20" s="70"/>
      <c r="N20" s="70"/>
      <c r="O20" s="70"/>
      <c r="P20" s="70"/>
      <c r="Q20" s="70"/>
    </row>
    <row r="21" spans="1:17" ht="15" thickBot="1" x14ac:dyDescent="0.4">
      <c r="A21" s="69" t="s">
        <v>117</v>
      </c>
      <c r="B21" s="70"/>
      <c r="C21" s="70"/>
      <c r="D21" s="70"/>
      <c r="E21" s="70"/>
      <c r="F21" s="70"/>
      <c r="G21" s="70"/>
      <c r="H21" s="70"/>
      <c r="I21" s="70"/>
      <c r="J21" s="70"/>
      <c r="K21" s="70"/>
      <c r="L21" s="70"/>
      <c r="M21" s="70"/>
      <c r="N21" s="70"/>
      <c r="O21" s="70"/>
      <c r="P21" s="70"/>
      <c r="Q21" s="70"/>
    </row>
    <row r="22" spans="1:17" ht="15" thickBot="1" x14ac:dyDescent="0.4">
      <c r="A22" s="69" t="s">
        <v>118</v>
      </c>
      <c r="B22" s="70"/>
      <c r="C22" s="70"/>
      <c r="D22" s="70"/>
      <c r="E22" s="70"/>
      <c r="F22" s="70"/>
      <c r="G22" s="70"/>
      <c r="H22" s="70"/>
      <c r="I22" s="70"/>
      <c r="J22" s="70"/>
      <c r="K22" s="70"/>
      <c r="L22" s="70"/>
      <c r="M22" s="70"/>
      <c r="N22" s="70"/>
      <c r="O22" s="70"/>
      <c r="P22" s="70"/>
      <c r="Q22" s="70"/>
    </row>
    <row r="23" spans="1:17" ht="15" thickBot="1" x14ac:dyDescent="0.4">
      <c r="A23" s="69" t="s">
        <v>119</v>
      </c>
      <c r="B23" s="70"/>
      <c r="C23" s="70"/>
      <c r="D23" s="70"/>
      <c r="E23" s="70"/>
      <c r="F23" s="70"/>
      <c r="G23" s="70"/>
      <c r="H23" s="70"/>
      <c r="I23" s="70"/>
      <c r="J23" s="70"/>
      <c r="K23" s="70"/>
      <c r="L23" s="70"/>
      <c r="M23" s="70"/>
      <c r="N23" s="70"/>
      <c r="O23" s="70"/>
      <c r="P23" s="70"/>
      <c r="Q23" s="70"/>
    </row>
    <row r="24" spans="1:17" ht="15" thickBot="1" x14ac:dyDescent="0.4">
      <c r="A24" s="69" t="s">
        <v>120</v>
      </c>
      <c r="B24" s="70"/>
      <c r="C24" s="70"/>
      <c r="D24" s="70"/>
      <c r="E24" s="70"/>
      <c r="F24" s="70"/>
      <c r="G24" s="70"/>
      <c r="H24" s="70"/>
      <c r="I24" s="70"/>
      <c r="J24" s="70"/>
      <c r="K24" s="70"/>
      <c r="L24" s="70"/>
      <c r="M24" s="70"/>
      <c r="N24" s="70"/>
      <c r="O24" s="70"/>
      <c r="P24" s="70"/>
      <c r="Q24" s="70"/>
    </row>
    <row r="25" spans="1:17" ht="15" thickBot="1" x14ac:dyDescent="0.4">
      <c r="A25" s="69" t="s">
        <v>121</v>
      </c>
      <c r="B25" s="70"/>
      <c r="C25" s="70"/>
      <c r="D25" s="70"/>
      <c r="E25" s="70"/>
      <c r="F25" s="70"/>
      <c r="G25" s="70"/>
      <c r="H25" s="70"/>
      <c r="I25" s="70"/>
      <c r="J25" s="70"/>
      <c r="K25" s="70"/>
      <c r="L25" s="70"/>
      <c r="M25" s="70"/>
      <c r="N25" s="70"/>
      <c r="O25" s="70"/>
      <c r="P25" s="70"/>
      <c r="Q25" s="70"/>
    </row>
    <row r="26" spans="1:17" ht="15" thickBot="1" x14ac:dyDescent="0.4">
      <c r="A26" s="69" t="s">
        <v>122</v>
      </c>
      <c r="B26" s="70"/>
      <c r="C26" s="70"/>
      <c r="D26" s="70"/>
      <c r="E26" s="70"/>
      <c r="F26" s="70"/>
      <c r="G26" s="70"/>
      <c r="H26" s="70"/>
      <c r="I26" s="70"/>
      <c r="J26" s="70"/>
      <c r="K26" s="70"/>
      <c r="L26" s="70"/>
      <c r="M26" s="70"/>
      <c r="N26" s="70"/>
      <c r="O26" s="70"/>
      <c r="P26" s="70"/>
      <c r="Q26" s="70"/>
    </row>
    <row r="27" spans="1:17" ht="15" thickBot="1" x14ac:dyDescent="0.4">
      <c r="A27" s="69" t="s">
        <v>123</v>
      </c>
      <c r="B27" s="70"/>
      <c r="C27" s="70"/>
      <c r="D27" s="70"/>
      <c r="E27" s="70"/>
      <c r="F27" s="70"/>
      <c r="G27" s="70"/>
      <c r="H27" s="70"/>
      <c r="I27" s="70"/>
      <c r="J27" s="70"/>
      <c r="K27" s="70"/>
      <c r="L27" s="70"/>
      <c r="M27" s="70"/>
      <c r="N27" s="70"/>
      <c r="O27" s="70"/>
      <c r="P27" s="70"/>
      <c r="Q27" s="70"/>
    </row>
  </sheetData>
  <mergeCells count="7">
    <mergeCell ref="F13:H13"/>
    <mergeCell ref="I13:K13"/>
    <mergeCell ref="L13:N13"/>
    <mergeCell ref="O13:Q13"/>
    <mergeCell ref="A13:A14"/>
    <mergeCell ref="B13:B14"/>
    <mergeCell ref="C13:E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Budget Revisions</vt:lpstr>
      <vt:lpstr>Elegibility</vt:lpstr>
      <vt:lpstr>Expenditure coverage</vt:lpstr>
      <vt:lpstr>Financial Risk</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2018-12-03T15:58:32Z</dcterms:created>
  <dcterms:modified xsi:type="dcterms:W3CDTF">2022-04-27T15:45:33Z</dcterms:modified>
</cp:coreProperties>
</file>